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X:\Templates\"/>
    </mc:Choice>
  </mc:AlternateContent>
  <xr:revisionPtr revIDLastSave="0" documentId="13_ncr:1_{A90E118D-3782-4CBF-BD38-69C37CC80767}" xr6:coauthVersionLast="47" xr6:coauthVersionMax="47" xr10:uidLastSave="{00000000-0000-0000-0000-000000000000}"/>
  <bookViews>
    <workbookView xWindow="-120" yWindow="-120" windowWidth="19440" windowHeight="14040" tabRatio="500" xr2:uid="{00000000-000D-0000-FFFF-FFFF00000000}"/>
  </bookViews>
  <sheets>
    <sheet name="Instructions" sheetId="1" r:id="rId1"/>
    <sheet name="Service Request Template" sheetId="2" r:id="rId2"/>
    <sheet name="Print out" sheetId="3" r:id="rId3"/>
    <sheet name="Service Request Example" sheetId="4" r:id="rId4"/>
  </sheets>
  <definedNames>
    <definedName name="allowed" localSheetId="3">'Service Request Example'!$T$4</definedName>
    <definedName name="allowed" localSheetId="1">'Service Request Template'!$T$4</definedName>
    <definedName name="allowed">#REF!</definedName>
    <definedName name="allowed1" localSheetId="3">'Service Request Example'!$T$4</definedName>
    <definedName name="allowed1" localSheetId="1">'Service Request Template'!$T$4</definedName>
    <definedName name="allowed1">#REF!</definedName>
    <definedName name="_xlnm.Print_Area" localSheetId="2">'Print out'!$A$1:$G$131</definedName>
    <definedName name="_xlnm.Print_Area" localSheetId="3">'Service Request Example'!$A$1:$N$185</definedName>
    <definedName name="_xlnm.Print_Area" localSheetId="1">'Service Request Template'!$A$1:$N$184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9" i="4" l="1"/>
  <c r="I20" i="4"/>
  <c r="I21" i="4"/>
  <c r="I22" i="4"/>
  <c r="I23" i="4"/>
  <c r="I24" i="4"/>
  <c r="I25" i="4"/>
  <c r="I26" i="4"/>
  <c r="I27" i="4"/>
  <c r="I28" i="4"/>
  <c r="I29" i="4"/>
  <c r="I30" i="4"/>
  <c r="I31" i="4"/>
  <c r="I32" i="4"/>
  <c r="I18" i="4"/>
  <c r="E8" i="3"/>
  <c r="D8" i="3"/>
  <c r="A8" i="3"/>
  <c r="F131" i="3"/>
  <c r="E131" i="3"/>
  <c r="D131" i="3"/>
  <c r="C131" i="3"/>
  <c r="B131" i="3"/>
  <c r="A131" i="3"/>
  <c r="F130" i="3"/>
  <c r="E130" i="3"/>
  <c r="D130" i="3"/>
  <c r="C130" i="3"/>
  <c r="B130" i="3"/>
  <c r="A130" i="3"/>
  <c r="F129" i="3"/>
  <c r="E129" i="3"/>
  <c r="D129" i="3"/>
  <c r="C129" i="3"/>
  <c r="B129" i="3"/>
  <c r="A129" i="3"/>
  <c r="F128" i="3"/>
  <c r="E128" i="3"/>
  <c r="D128" i="3"/>
  <c r="C128" i="3"/>
  <c r="B128" i="3"/>
  <c r="A128" i="3"/>
  <c r="F127" i="3"/>
  <c r="E127" i="3"/>
  <c r="D127" i="3"/>
  <c r="C127" i="3"/>
  <c r="B127" i="3"/>
  <c r="A127" i="3"/>
  <c r="F126" i="3"/>
  <c r="E126" i="3"/>
  <c r="D126" i="3"/>
  <c r="C126" i="3"/>
  <c r="B126" i="3"/>
  <c r="A126" i="3"/>
  <c r="F125" i="3"/>
  <c r="E125" i="3"/>
  <c r="D125" i="3"/>
  <c r="C125" i="3"/>
  <c r="B125" i="3"/>
  <c r="A125" i="3"/>
  <c r="F124" i="3"/>
  <c r="E124" i="3"/>
  <c r="D124" i="3"/>
  <c r="C124" i="3"/>
  <c r="B124" i="3"/>
  <c r="A124" i="3"/>
  <c r="F123" i="3"/>
  <c r="E123" i="3"/>
  <c r="D123" i="3"/>
  <c r="C123" i="3"/>
  <c r="B123" i="3"/>
  <c r="A123" i="3"/>
  <c r="F122" i="3"/>
  <c r="E122" i="3"/>
  <c r="D122" i="3"/>
  <c r="C122" i="3"/>
  <c r="B122" i="3"/>
  <c r="A122" i="3"/>
  <c r="F121" i="3"/>
  <c r="E121" i="3"/>
  <c r="D121" i="3"/>
  <c r="C121" i="3"/>
  <c r="B121" i="3"/>
  <c r="A121" i="3"/>
  <c r="F120" i="3"/>
  <c r="E120" i="3"/>
  <c r="D120" i="3"/>
  <c r="C120" i="3"/>
  <c r="B120" i="3"/>
  <c r="A120" i="3"/>
  <c r="F119" i="3"/>
  <c r="E119" i="3"/>
  <c r="D119" i="3"/>
  <c r="C119" i="3"/>
  <c r="B119" i="3"/>
  <c r="A119" i="3"/>
  <c r="F118" i="3"/>
  <c r="E118" i="3"/>
  <c r="D118" i="3"/>
  <c r="C118" i="3"/>
  <c r="B118" i="3"/>
  <c r="A118" i="3"/>
  <c r="F117" i="3"/>
  <c r="E117" i="3"/>
  <c r="D117" i="3"/>
  <c r="C117" i="3"/>
  <c r="B117" i="3"/>
  <c r="A117" i="3"/>
  <c r="F116" i="3"/>
  <c r="E116" i="3"/>
  <c r="D116" i="3"/>
  <c r="C116" i="3"/>
  <c r="B116" i="3"/>
  <c r="A116" i="3"/>
  <c r="F115" i="3"/>
  <c r="E115" i="3"/>
  <c r="D115" i="3"/>
  <c r="C115" i="3"/>
  <c r="B115" i="3"/>
  <c r="A115" i="3"/>
  <c r="F114" i="3"/>
  <c r="E114" i="3"/>
  <c r="D114" i="3"/>
  <c r="C114" i="3"/>
  <c r="B114" i="3"/>
  <c r="A114" i="3"/>
  <c r="F113" i="3"/>
  <c r="E113" i="3"/>
  <c r="D113" i="3"/>
  <c r="C113" i="3"/>
  <c r="B113" i="3"/>
  <c r="A113" i="3"/>
  <c r="F112" i="3"/>
  <c r="E112" i="3"/>
  <c r="D112" i="3"/>
  <c r="C112" i="3"/>
  <c r="B112" i="3"/>
  <c r="A112" i="3"/>
  <c r="F111" i="3"/>
  <c r="E111" i="3"/>
  <c r="D111" i="3"/>
  <c r="C111" i="3"/>
  <c r="B111" i="3"/>
  <c r="A111" i="3"/>
  <c r="F110" i="3"/>
  <c r="E110" i="3"/>
  <c r="D110" i="3"/>
  <c r="C110" i="3"/>
  <c r="B110" i="3"/>
  <c r="A110" i="3"/>
  <c r="F109" i="3"/>
  <c r="E109" i="3"/>
  <c r="D109" i="3"/>
  <c r="C109" i="3"/>
  <c r="B109" i="3"/>
  <c r="A109" i="3"/>
  <c r="F108" i="3"/>
  <c r="E108" i="3"/>
  <c r="D108" i="3"/>
  <c r="C108" i="3"/>
  <c r="B108" i="3"/>
  <c r="A108" i="3"/>
  <c r="F107" i="3"/>
  <c r="E107" i="3"/>
  <c r="D107" i="3"/>
  <c r="C107" i="3"/>
  <c r="B107" i="3"/>
  <c r="A107" i="3"/>
  <c r="E104" i="3"/>
  <c r="D104" i="3"/>
  <c r="C104" i="3"/>
  <c r="B104" i="3"/>
  <c r="A104" i="3"/>
  <c r="E103" i="3"/>
  <c r="D103" i="3"/>
  <c r="C103" i="3"/>
  <c r="B103" i="3"/>
  <c r="A103" i="3"/>
  <c r="E102" i="3"/>
  <c r="D102" i="3"/>
  <c r="C102" i="3"/>
  <c r="B102" i="3"/>
  <c r="A102" i="3"/>
  <c r="E101" i="3"/>
  <c r="D101" i="3"/>
  <c r="C101" i="3"/>
  <c r="B101" i="3"/>
  <c r="A101" i="3"/>
  <c r="E100" i="3"/>
  <c r="D100" i="3"/>
  <c r="C100" i="3"/>
  <c r="B100" i="3"/>
  <c r="A100" i="3"/>
  <c r="E99" i="3"/>
  <c r="D99" i="3"/>
  <c r="C99" i="3"/>
  <c r="B99" i="3"/>
  <c r="A99" i="3"/>
  <c r="E98" i="3"/>
  <c r="D98" i="3"/>
  <c r="C98" i="3"/>
  <c r="B98" i="3"/>
  <c r="A98" i="3"/>
  <c r="E97" i="3"/>
  <c r="D97" i="3"/>
  <c r="C97" i="3"/>
  <c r="B97" i="3"/>
  <c r="A97" i="3"/>
  <c r="E96" i="3"/>
  <c r="D96" i="3"/>
  <c r="C96" i="3"/>
  <c r="B96" i="3"/>
  <c r="A96" i="3"/>
  <c r="E95" i="3"/>
  <c r="D95" i="3"/>
  <c r="C95" i="3"/>
  <c r="B95" i="3"/>
  <c r="A95" i="3"/>
  <c r="E94" i="3"/>
  <c r="D94" i="3"/>
  <c r="C94" i="3"/>
  <c r="B94" i="3"/>
  <c r="A94" i="3"/>
  <c r="E93" i="3"/>
  <c r="D93" i="3"/>
  <c r="C93" i="3"/>
  <c r="B93" i="3"/>
  <c r="A93" i="3"/>
  <c r="E92" i="3"/>
  <c r="D92" i="3"/>
  <c r="C92" i="3"/>
  <c r="B92" i="3"/>
  <c r="A92" i="3"/>
  <c r="E91" i="3"/>
  <c r="D91" i="3"/>
  <c r="C91" i="3"/>
  <c r="B91" i="3"/>
  <c r="A91" i="3"/>
  <c r="E90" i="3"/>
  <c r="D90" i="3"/>
  <c r="C90" i="3"/>
  <c r="B90" i="3"/>
  <c r="A90" i="3"/>
  <c r="E89" i="3"/>
  <c r="D89" i="3"/>
  <c r="C89" i="3"/>
  <c r="B89" i="3"/>
  <c r="A89" i="3"/>
  <c r="E88" i="3"/>
  <c r="D88" i="3"/>
  <c r="C88" i="3"/>
  <c r="B88" i="3"/>
  <c r="A88" i="3"/>
  <c r="E87" i="3"/>
  <c r="D87" i="3"/>
  <c r="C87" i="3"/>
  <c r="B87" i="3"/>
  <c r="A87" i="3"/>
  <c r="E86" i="3"/>
  <c r="D86" i="3"/>
  <c r="C86" i="3"/>
  <c r="B86" i="3"/>
  <c r="A86" i="3"/>
  <c r="E85" i="3"/>
  <c r="D85" i="3"/>
  <c r="C85" i="3"/>
  <c r="B85" i="3"/>
  <c r="A85" i="3"/>
  <c r="E84" i="3"/>
  <c r="D84" i="3"/>
  <c r="C84" i="3"/>
  <c r="B84" i="3"/>
  <c r="A84" i="3"/>
  <c r="E83" i="3"/>
  <c r="D83" i="3"/>
  <c r="C83" i="3"/>
  <c r="B83" i="3"/>
  <c r="A83" i="3"/>
  <c r="E82" i="3"/>
  <c r="D82" i="3"/>
  <c r="C82" i="3"/>
  <c r="B82" i="3"/>
  <c r="A82" i="3"/>
  <c r="E81" i="3"/>
  <c r="D81" i="3"/>
  <c r="C81" i="3"/>
  <c r="B81" i="3"/>
  <c r="A81" i="3"/>
  <c r="E80" i="3"/>
  <c r="D80" i="3"/>
  <c r="C80" i="3"/>
  <c r="B80" i="3"/>
  <c r="A80" i="3"/>
  <c r="E79" i="3"/>
  <c r="D79" i="3"/>
  <c r="C79" i="3"/>
  <c r="B79" i="3"/>
  <c r="A79" i="3"/>
  <c r="E78" i="3"/>
  <c r="D78" i="3"/>
  <c r="C78" i="3"/>
  <c r="B78" i="3"/>
  <c r="A78" i="3"/>
  <c r="E77" i="3"/>
  <c r="D77" i="3"/>
  <c r="C77" i="3"/>
  <c r="B77" i="3"/>
  <c r="A77" i="3"/>
  <c r="E76" i="3"/>
  <c r="D76" i="3"/>
  <c r="C76" i="3"/>
  <c r="B76" i="3"/>
  <c r="A76" i="3"/>
  <c r="E75" i="3"/>
  <c r="D75" i="3"/>
  <c r="C75" i="3"/>
  <c r="B75" i="3"/>
  <c r="A75" i="3"/>
  <c r="E72" i="3"/>
  <c r="D72" i="3"/>
  <c r="C72" i="3"/>
  <c r="B72" i="3"/>
  <c r="A72" i="3"/>
  <c r="E71" i="3"/>
  <c r="D71" i="3"/>
  <c r="C71" i="3"/>
  <c r="B71" i="3"/>
  <c r="A71" i="3"/>
  <c r="E70" i="3"/>
  <c r="D70" i="3"/>
  <c r="C70" i="3"/>
  <c r="B70" i="3"/>
  <c r="A70" i="3"/>
  <c r="E69" i="3"/>
  <c r="D69" i="3"/>
  <c r="C69" i="3"/>
  <c r="B69" i="3"/>
  <c r="A69" i="3"/>
  <c r="E68" i="3"/>
  <c r="D68" i="3"/>
  <c r="C68" i="3"/>
  <c r="B68" i="3"/>
  <c r="A68" i="3"/>
  <c r="E67" i="3"/>
  <c r="D67" i="3"/>
  <c r="C67" i="3"/>
  <c r="B67" i="3"/>
  <c r="A67" i="3"/>
  <c r="E66" i="3"/>
  <c r="D66" i="3"/>
  <c r="C66" i="3"/>
  <c r="B66" i="3"/>
  <c r="A66" i="3"/>
  <c r="E65" i="3"/>
  <c r="D65" i="3"/>
  <c r="C65" i="3"/>
  <c r="B65" i="3"/>
  <c r="A65" i="3"/>
  <c r="E64" i="3"/>
  <c r="D64" i="3"/>
  <c r="C64" i="3"/>
  <c r="B64" i="3"/>
  <c r="A64" i="3"/>
  <c r="E63" i="3"/>
  <c r="D63" i="3"/>
  <c r="C63" i="3"/>
  <c r="B63" i="3"/>
  <c r="A63" i="3"/>
  <c r="E62" i="3"/>
  <c r="D62" i="3"/>
  <c r="C62" i="3"/>
  <c r="B62" i="3"/>
  <c r="A62" i="3"/>
  <c r="E61" i="3"/>
  <c r="D61" i="3"/>
  <c r="C61" i="3"/>
  <c r="B61" i="3"/>
  <c r="A61" i="3"/>
  <c r="E60" i="3"/>
  <c r="D60" i="3"/>
  <c r="C60" i="3"/>
  <c r="B60" i="3"/>
  <c r="A60" i="3"/>
  <c r="E59" i="3"/>
  <c r="D59" i="3"/>
  <c r="C59" i="3"/>
  <c r="B59" i="3"/>
  <c r="A59" i="3"/>
  <c r="E58" i="3"/>
  <c r="D58" i="3"/>
  <c r="C58" i="3"/>
  <c r="B58" i="3"/>
  <c r="A58" i="3"/>
  <c r="E57" i="3"/>
  <c r="D57" i="3"/>
  <c r="C57" i="3"/>
  <c r="B57" i="3"/>
  <c r="A57" i="3"/>
  <c r="E56" i="3"/>
  <c r="D56" i="3"/>
  <c r="C56" i="3"/>
  <c r="B56" i="3"/>
  <c r="A56" i="3"/>
  <c r="E55" i="3"/>
  <c r="D55" i="3"/>
  <c r="C55" i="3"/>
  <c r="B55" i="3"/>
  <c r="A55" i="3"/>
  <c r="E54" i="3"/>
  <c r="D54" i="3"/>
  <c r="C54" i="3"/>
  <c r="B54" i="3"/>
  <c r="A54" i="3"/>
  <c r="E53" i="3"/>
  <c r="D53" i="3"/>
  <c r="C53" i="3"/>
  <c r="B53" i="3"/>
  <c r="A53" i="3"/>
  <c r="E52" i="3"/>
  <c r="D52" i="3"/>
  <c r="C52" i="3"/>
  <c r="B52" i="3"/>
  <c r="A52" i="3"/>
  <c r="E51" i="3"/>
  <c r="D51" i="3"/>
  <c r="C51" i="3"/>
  <c r="B51" i="3"/>
  <c r="A51" i="3"/>
  <c r="E50" i="3"/>
  <c r="D50" i="3"/>
  <c r="C50" i="3"/>
  <c r="B50" i="3"/>
  <c r="A50" i="3"/>
  <c r="E49" i="3"/>
  <c r="D49" i="3"/>
  <c r="C49" i="3"/>
  <c r="B49" i="3"/>
  <c r="A49" i="3"/>
  <c r="E48" i="3"/>
  <c r="D48" i="3"/>
  <c r="C48" i="3"/>
  <c r="B48" i="3"/>
  <c r="A48" i="3"/>
  <c r="E47" i="3"/>
  <c r="D47" i="3"/>
  <c r="C47" i="3"/>
  <c r="B47" i="3"/>
  <c r="A47" i="3"/>
  <c r="E46" i="3"/>
  <c r="D46" i="3"/>
  <c r="C46" i="3"/>
  <c r="B46" i="3"/>
  <c r="A46" i="3"/>
  <c r="E45" i="3"/>
  <c r="D45" i="3"/>
  <c r="C45" i="3"/>
  <c r="B45" i="3"/>
  <c r="A45" i="3"/>
  <c r="E44" i="3"/>
  <c r="D44" i="3"/>
  <c r="C44" i="3"/>
  <c r="B44" i="3"/>
  <c r="A44" i="3"/>
  <c r="E43" i="3"/>
  <c r="D43" i="3"/>
  <c r="C43" i="3"/>
  <c r="B43" i="3"/>
  <c r="A43" i="3"/>
  <c r="F40" i="3"/>
  <c r="E40" i="3"/>
  <c r="D40" i="3"/>
  <c r="C40" i="3"/>
  <c r="B40" i="3"/>
  <c r="A40" i="3"/>
  <c r="F39" i="3"/>
  <c r="E39" i="3"/>
  <c r="D39" i="3"/>
  <c r="C39" i="3"/>
  <c r="B39" i="3"/>
  <c r="A39" i="3"/>
  <c r="F38" i="3"/>
  <c r="E38" i="3"/>
  <c r="D38" i="3"/>
  <c r="C38" i="3"/>
  <c r="B38" i="3"/>
  <c r="A38" i="3"/>
  <c r="F37" i="3"/>
  <c r="E37" i="3"/>
  <c r="D37" i="3"/>
  <c r="C37" i="3"/>
  <c r="B37" i="3"/>
  <c r="A37" i="3"/>
  <c r="F36" i="3"/>
  <c r="E36" i="3"/>
  <c r="D36" i="3"/>
  <c r="C36" i="3"/>
  <c r="B36" i="3"/>
  <c r="A36" i="3"/>
  <c r="F35" i="3"/>
  <c r="E35" i="3"/>
  <c r="D35" i="3"/>
  <c r="C35" i="3"/>
  <c r="B35" i="3"/>
  <c r="A35" i="3"/>
  <c r="F34" i="3"/>
  <c r="E34" i="3"/>
  <c r="D34" i="3"/>
  <c r="C34" i="3"/>
  <c r="B34" i="3"/>
  <c r="A34" i="3"/>
  <c r="F33" i="3"/>
  <c r="E33" i="3"/>
  <c r="D33" i="3"/>
  <c r="C33" i="3"/>
  <c r="B33" i="3"/>
  <c r="A33" i="3"/>
  <c r="F32" i="3"/>
  <c r="E32" i="3"/>
  <c r="D32" i="3"/>
  <c r="C32" i="3"/>
  <c r="B32" i="3"/>
  <c r="A32" i="3"/>
  <c r="F31" i="3"/>
  <c r="E31" i="3"/>
  <c r="D31" i="3"/>
  <c r="C31" i="3"/>
  <c r="B31" i="3"/>
  <c r="A31" i="3"/>
  <c r="F30" i="3"/>
  <c r="E30" i="3"/>
  <c r="D30" i="3"/>
  <c r="C30" i="3"/>
  <c r="B30" i="3"/>
  <c r="A30" i="3"/>
  <c r="F29" i="3"/>
  <c r="E29" i="3"/>
  <c r="D29" i="3"/>
  <c r="C29" i="3"/>
  <c r="B29" i="3"/>
  <c r="A29" i="3"/>
  <c r="F28" i="3"/>
  <c r="E28" i="3"/>
  <c r="D28" i="3"/>
  <c r="C28" i="3"/>
  <c r="B28" i="3"/>
  <c r="A28" i="3"/>
  <c r="F27" i="3"/>
  <c r="E27" i="3"/>
  <c r="D27" i="3"/>
  <c r="C27" i="3"/>
  <c r="B27" i="3"/>
  <c r="A27" i="3"/>
  <c r="F26" i="3"/>
  <c r="E26" i="3"/>
  <c r="D26" i="3"/>
  <c r="C26" i="3"/>
  <c r="B26" i="3"/>
  <c r="A26" i="3"/>
  <c r="F25" i="3"/>
  <c r="E25" i="3"/>
  <c r="D25" i="3"/>
  <c r="C25" i="3"/>
  <c r="B25" i="3"/>
  <c r="A25" i="3"/>
  <c r="F24" i="3"/>
  <c r="E24" i="3"/>
  <c r="D24" i="3"/>
  <c r="C24" i="3"/>
  <c r="B24" i="3"/>
  <c r="A24" i="3"/>
  <c r="F23" i="3"/>
  <c r="E23" i="3"/>
  <c r="D23" i="3"/>
  <c r="C23" i="3"/>
  <c r="B23" i="3"/>
  <c r="A23" i="3"/>
  <c r="F22" i="3"/>
  <c r="E22" i="3"/>
  <c r="D22" i="3"/>
  <c r="C22" i="3"/>
  <c r="B22" i="3"/>
  <c r="A22" i="3"/>
  <c r="F21" i="3"/>
  <c r="E21" i="3"/>
  <c r="D21" i="3"/>
  <c r="C21" i="3"/>
  <c r="B21" i="3"/>
  <c r="A21" i="3"/>
  <c r="F20" i="3"/>
  <c r="E20" i="3"/>
  <c r="D20" i="3"/>
  <c r="C20" i="3"/>
  <c r="B20" i="3"/>
  <c r="A20" i="3"/>
  <c r="F19" i="3"/>
  <c r="E19" i="3"/>
  <c r="D19" i="3"/>
  <c r="C19" i="3"/>
  <c r="B19" i="3"/>
  <c r="A19" i="3"/>
  <c r="F18" i="3"/>
  <c r="E18" i="3"/>
  <c r="D18" i="3"/>
  <c r="C18" i="3"/>
  <c r="B18" i="3"/>
  <c r="A18" i="3"/>
  <c r="F17" i="3"/>
  <c r="E17" i="3"/>
  <c r="D17" i="3"/>
  <c r="C17" i="3"/>
  <c r="B17" i="3"/>
  <c r="A17" i="3"/>
  <c r="F16" i="3"/>
  <c r="E16" i="3"/>
  <c r="D16" i="3"/>
  <c r="C16" i="3"/>
  <c r="B16" i="3"/>
  <c r="A16" i="3"/>
  <c r="F15" i="3"/>
  <c r="E15" i="3"/>
  <c r="D15" i="3"/>
  <c r="C15" i="3"/>
  <c r="B15" i="3"/>
  <c r="A15" i="3"/>
  <c r="F14" i="3"/>
  <c r="E14" i="3"/>
  <c r="D14" i="3"/>
  <c r="C14" i="3"/>
  <c r="B14" i="3"/>
  <c r="A14" i="3"/>
  <c r="F13" i="3"/>
  <c r="E13" i="3"/>
  <c r="D13" i="3"/>
  <c r="C13" i="3"/>
  <c r="B13" i="3"/>
  <c r="A13" i="3"/>
  <c r="F12" i="3"/>
  <c r="E12" i="3"/>
  <c r="D12" i="3"/>
  <c r="C12" i="3"/>
  <c r="B12" i="3"/>
  <c r="A12" i="3"/>
  <c r="F11" i="3"/>
  <c r="E11" i="3"/>
  <c r="D11" i="3"/>
  <c r="C11" i="3"/>
  <c r="B11" i="3"/>
  <c r="A11" i="3"/>
  <c r="B5" i="3"/>
  <c r="A5" i="3"/>
  <c r="F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Sophie</author>
    <author>Reichert, Sophie</author>
  </authors>
  <commentList>
    <comment ref="D5" authorId="0" shapeId="0" xr:uid="{67D02277-A349-40B8-870D-714B3EA53059}">
      <text>
        <r>
          <rPr>
            <b/>
            <sz val="9"/>
            <color indexed="81"/>
            <rFont val="Tahoma"/>
            <family val="2"/>
          </rPr>
          <t>If not, request pickup. Samples will not be stored within the Core Unit.</t>
        </r>
      </text>
    </comment>
    <comment ref="A6" authorId="1" shapeId="0" xr:uid="{00000000-0006-0000-0100-000001000000}">
      <text>
        <r>
          <rPr>
            <b/>
            <sz val="9"/>
            <color indexed="81"/>
            <rFont val="Segoe UI"/>
            <family val="2"/>
          </rPr>
          <t>Principle Investigator:</t>
        </r>
        <r>
          <rPr>
            <sz val="9"/>
            <color indexed="81"/>
            <rFont val="Segoe UI"/>
            <family val="2"/>
          </rPr>
          <t xml:space="preserve">
Enter the name and surename of the PI in the following format: 
Name, Surname</t>
        </r>
      </text>
    </comment>
    <comment ref="A7" authorId="0" shapeId="0" xr:uid="{46AC2594-8BAA-4D12-BDAB-90E180834FDD}">
      <text>
        <r>
          <rPr>
            <b/>
            <sz val="9"/>
            <color indexed="81"/>
            <rFont val="Tahoma"/>
            <charset val="1"/>
          </rPr>
          <t>PI Email:</t>
        </r>
        <r>
          <rPr>
            <sz val="9"/>
            <color indexed="81"/>
            <rFont val="Tahoma"/>
            <charset val="1"/>
          </rPr>
          <t xml:space="preserve">
Enter the Email of the PI</t>
        </r>
      </text>
    </comment>
    <comment ref="A8" authorId="0" shapeId="0" xr:uid="{931E6F98-24F2-4745-8419-09F9F4913A26}">
      <text>
        <r>
          <rPr>
            <b/>
            <sz val="9"/>
            <color indexed="81"/>
            <rFont val="Tahoma"/>
            <charset val="1"/>
          </rPr>
          <t>Department:</t>
        </r>
        <r>
          <rPr>
            <sz val="9"/>
            <color indexed="81"/>
            <rFont val="Tahoma"/>
            <charset val="1"/>
          </rPr>
          <t xml:space="preserve">
Enter the name and surename of the PI in the following format: 
Name, Surname</t>
        </r>
      </text>
    </comment>
    <comment ref="A9" authorId="0" shapeId="0" xr:uid="{78AB41B3-E4F2-40DD-A227-8ED1555382B4}">
      <text>
        <r>
          <rPr>
            <b/>
            <sz val="9"/>
            <color indexed="81"/>
            <rFont val="Tahoma"/>
            <charset val="1"/>
          </rPr>
          <t>User:</t>
        </r>
        <r>
          <rPr>
            <sz val="9"/>
            <color indexed="81"/>
            <rFont val="Tahoma"/>
            <charset val="1"/>
          </rPr>
          <t xml:space="preserve">
Enter the name and surname of the user in the format Name, Surname</t>
        </r>
      </text>
    </comment>
    <comment ref="A10" authorId="0" shapeId="0" xr:uid="{1FB9064D-DD29-4E73-93EA-9BFEBA81B885}">
      <text>
        <r>
          <rPr>
            <b/>
            <sz val="9"/>
            <color indexed="81"/>
            <rFont val="Tahoma"/>
            <charset val="1"/>
          </rPr>
          <t>User Email:</t>
        </r>
        <r>
          <rPr>
            <sz val="9"/>
            <color indexed="81"/>
            <rFont val="Tahoma"/>
            <charset val="1"/>
          </rPr>
          <t xml:space="preserve">
Enter the Email of the user</t>
        </r>
      </text>
    </comment>
    <comment ref="A11" authorId="0" shapeId="0" xr:uid="{4C82D3AB-C616-42C8-A011-7553B08BCC78}">
      <text>
        <r>
          <rPr>
            <b/>
            <sz val="9"/>
            <color indexed="81"/>
            <rFont val="Tahoma"/>
            <charset val="1"/>
          </rPr>
          <t>Project Title:</t>
        </r>
        <r>
          <rPr>
            <sz val="9"/>
            <color indexed="81"/>
            <rFont val="Tahoma"/>
            <charset val="1"/>
          </rPr>
          <t xml:space="preserve">
Enter the title of your project. </t>
        </r>
      </text>
    </comment>
    <comment ref="A12" authorId="0" shapeId="0" xr:uid="{E74B3695-859A-4DD7-B58D-34FB4042471A}">
      <text>
        <r>
          <rPr>
            <b/>
            <sz val="9"/>
            <color indexed="81"/>
            <rFont val="Tahoma"/>
            <charset val="1"/>
          </rPr>
          <t xml:space="preserve">Patient-derived material:
</t>
        </r>
        <r>
          <rPr>
            <sz val="9"/>
            <color indexed="81"/>
            <rFont val="Tahoma"/>
            <family val="2"/>
          </rPr>
          <t xml:space="preserve"> If your sample is patient-derived, indicate "yes" or "no".</t>
        </r>
        <r>
          <rPr>
            <sz val="9"/>
            <color indexed="81"/>
            <rFont val="Tahoma"/>
            <charset val="1"/>
          </rPr>
          <t xml:space="preserve">
</t>
        </r>
      </text>
    </comment>
    <comment ref="A13" authorId="0" shapeId="0" xr:uid="{96BAAE45-09BD-4D39-8629-B1A1C3AD7A9E}">
      <text>
        <r>
          <rPr>
            <b/>
            <sz val="9"/>
            <color indexed="81"/>
            <rFont val="Tahoma"/>
            <family val="2"/>
          </rPr>
          <t>Reference Genome:</t>
        </r>
        <r>
          <rPr>
            <sz val="9"/>
            <color indexed="81"/>
            <rFont val="Tahoma"/>
            <family val="2"/>
          </rPr>
          <t xml:space="preserve">
Reference genome accession to be used for QC analysis with Cell Ranger. No custom genomes. For human and mouse current Cell Ranger genome versions are used.</t>
        </r>
      </text>
    </comment>
    <comment ref="A16" authorId="1" shapeId="0" xr:uid="{00000000-0006-0000-0100-000002000000}">
      <text>
        <r>
          <rPr>
            <b/>
            <sz val="9"/>
            <color indexed="81"/>
            <rFont val="Segoe UI"/>
            <family val="2"/>
          </rPr>
          <t>Condition name:</t>
        </r>
        <r>
          <rPr>
            <sz val="9"/>
            <color indexed="81"/>
            <rFont val="Segoe UI"/>
            <charset val="1"/>
          </rPr>
          <t xml:space="preserve">
Please give clear names to your samples.
-No space or special characters allowed
-Two to 15 characters long
-Should not start by a number
-Should be unique to each sample
</t>
        </r>
      </text>
    </comment>
    <comment ref="B16" authorId="1" shapeId="0" xr:uid="{00000000-0006-0000-0100-000003000000}">
      <text>
        <r>
          <rPr>
            <b/>
            <sz val="9"/>
            <color indexed="81"/>
            <rFont val="Segoe UI"/>
            <family val="2"/>
          </rPr>
          <t>Cell Pool:</t>
        </r>
        <r>
          <rPr>
            <sz val="9"/>
            <color indexed="81"/>
            <rFont val="Segoe UI"/>
            <charset val="1"/>
          </rPr>
          <t xml:space="preserve">
Enter a unique number from 1-10 or a unique name for each pool.
</t>
        </r>
      </text>
    </comment>
    <comment ref="C16" authorId="1" shapeId="0" xr:uid="{00000000-0006-0000-0100-000004000000}">
      <text>
        <r>
          <rPr>
            <b/>
            <sz val="9"/>
            <color indexed="81"/>
            <rFont val="Segoe UI"/>
            <family val="2"/>
          </rPr>
          <t xml:space="preserve">Ratio: 
</t>
        </r>
        <r>
          <rPr>
            <sz val="9"/>
            <color indexed="81"/>
            <rFont val="Segoe UI"/>
            <family val="2"/>
          </rPr>
          <t xml:space="preserve">Enter the ratio used for pooling the samples. It is recommend to use equal pooling ratios. 
See the sheet "Service Request Example" for an example of how to enter the ratio.  </t>
        </r>
      </text>
    </comment>
    <comment ref="D16" authorId="1" shapeId="0" xr:uid="{00000000-0006-0000-0100-000005000000}">
      <text>
        <r>
          <rPr>
            <b/>
            <sz val="9"/>
            <color indexed="81"/>
            <rFont val="Segoe UI"/>
            <family val="2"/>
          </rPr>
          <t>Cell pool concentration:</t>
        </r>
        <r>
          <rPr>
            <sz val="9"/>
            <color indexed="81"/>
            <rFont val="Segoe UI"/>
            <family val="2"/>
          </rPr>
          <t xml:space="preserve">
Input here the concentration in cells/uL  for the corresponding pool.</t>
        </r>
      </text>
    </comment>
    <comment ref="E16" authorId="1" shapeId="0" xr:uid="{00000000-0006-0000-0100-000006000000}">
      <text>
        <r>
          <rPr>
            <b/>
            <sz val="9"/>
            <color indexed="81"/>
            <rFont val="Segoe UI"/>
            <family val="2"/>
          </rPr>
          <t>Volume:</t>
        </r>
        <r>
          <rPr>
            <sz val="9"/>
            <color indexed="81"/>
            <rFont val="Segoe UI"/>
            <family val="2"/>
          </rPr>
          <t xml:space="preserve">
Indicate here the volume of the pool in uL. </t>
        </r>
      </text>
    </comment>
    <comment ref="F16" authorId="1" shapeId="0" xr:uid="{00000000-0006-0000-0100-000007000000}">
      <text>
        <r>
          <rPr>
            <b/>
            <sz val="9"/>
            <color indexed="81"/>
            <rFont val="Segoe UI"/>
            <family val="2"/>
          </rPr>
          <t xml:space="preserve">Cell count: 
</t>
        </r>
        <r>
          <rPr>
            <sz val="9"/>
            <color indexed="81"/>
            <rFont val="Segoe UI"/>
            <family val="2"/>
          </rPr>
          <t xml:space="preserve">Indicate here the number of cells of the pool.
</t>
        </r>
      </text>
    </comment>
    <comment ref="G16" authorId="1" shapeId="0" xr:uid="{00000000-0006-0000-0100-000008000000}">
      <text>
        <r>
          <rPr>
            <b/>
            <sz val="9"/>
            <color indexed="81"/>
            <rFont val="Segoe UI"/>
            <family val="2"/>
          </rPr>
          <t>Target cell number:</t>
        </r>
        <r>
          <rPr>
            <sz val="9"/>
            <color indexed="81"/>
            <rFont val="Segoe UI"/>
            <family val="2"/>
          </rPr>
          <t xml:space="preserve">
Input here the desired cell number. Maximum allowed currenlty is 30,000. </t>
        </r>
      </text>
    </comment>
    <comment ref="H16" authorId="1" shapeId="0" xr:uid="{00000000-0006-0000-0100-000009000000}">
      <text>
        <r>
          <rPr>
            <b/>
            <sz val="9"/>
            <color indexed="81"/>
            <rFont val="Segoe UI"/>
            <family val="2"/>
          </rPr>
          <t>Target reads per cell:</t>
        </r>
        <r>
          <rPr>
            <sz val="9"/>
            <color indexed="81"/>
            <rFont val="Segoe UI"/>
            <family val="2"/>
          </rPr>
          <t xml:space="preserve">
Input here the desired number of reads per cell.</t>
        </r>
      </text>
    </comment>
    <comment ref="I16" authorId="1" shapeId="0" xr:uid="{00000000-0006-0000-0100-00000A000000}">
      <text>
        <r>
          <rPr>
            <b/>
            <sz val="9"/>
            <color indexed="81"/>
            <rFont val="Segoe UI"/>
            <family val="2"/>
          </rPr>
          <t>Target reads per sample:</t>
        </r>
        <r>
          <rPr>
            <sz val="9"/>
            <color indexed="81"/>
            <rFont val="Segoe UI"/>
            <family val="2"/>
          </rPr>
          <t xml:space="preserve">
Input here the desired number of reads per sample.</t>
        </r>
      </text>
    </comment>
    <comment ref="J16" authorId="1" shapeId="0" xr:uid="{00000000-0006-0000-0100-00000B000000}">
      <text>
        <r>
          <rPr>
            <b/>
            <sz val="9"/>
            <color indexed="81"/>
            <rFont val="Segoe UI"/>
            <family val="2"/>
          </rPr>
          <t>CMO/HTO used:</t>
        </r>
        <r>
          <rPr>
            <sz val="9"/>
            <color indexed="81"/>
            <rFont val="Segoe UI"/>
            <family val="2"/>
          </rPr>
          <t xml:space="preserve">
Input here the id of the CMO or HTO used for this sample, If any.
If multiple CMOs were used for one sample, please enter them as follows: CMO301|CMO302 
Please also fill the corresponding information in the features table below</t>
        </r>
      </text>
    </comment>
    <comment ref="K16" authorId="1" shapeId="0" xr:uid="{00000000-0006-0000-0100-00000C000000}">
      <text>
        <r>
          <rPr>
            <b/>
            <sz val="9"/>
            <color indexed="81"/>
            <rFont val="Segoe UI"/>
            <family val="2"/>
          </rPr>
          <t>Species:</t>
        </r>
        <r>
          <rPr>
            <sz val="9"/>
            <color indexed="81"/>
            <rFont val="Segoe UI"/>
            <family val="2"/>
          </rPr>
          <t xml:space="preserve">
Please specify here the Species/Organism of origin of the Tissue/Organ/Cell used
Please contact us, if your species of interest is not among the list</t>
        </r>
      </text>
    </comment>
    <comment ref="L16" authorId="1" shapeId="0" xr:uid="{00000000-0006-0000-0100-00000D000000}">
      <text>
        <r>
          <rPr>
            <b/>
            <sz val="9"/>
            <color indexed="81"/>
            <rFont val="Segoe UI"/>
            <family val="2"/>
          </rPr>
          <t>Sample type:</t>
        </r>
        <r>
          <rPr>
            <sz val="9"/>
            <color indexed="81"/>
            <rFont val="Segoe UI"/>
            <family val="2"/>
          </rPr>
          <t xml:space="preserve">
Either Cells or Nuclei.</t>
        </r>
      </text>
    </comment>
    <comment ref="M16" authorId="1" shapeId="0" xr:uid="{00000000-0006-0000-0100-00000E000000}">
      <text>
        <r>
          <rPr>
            <b/>
            <sz val="9"/>
            <color indexed="81"/>
            <rFont val="Segoe UI"/>
            <family val="2"/>
          </rPr>
          <t>Cell type:</t>
        </r>
        <r>
          <rPr>
            <sz val="9"/>
            <color indexed="81"/>
            <rFont val="Segoe UI"/>
            <family val="2"/>
          </rPr>
          <t xml:space="preserve">
Specify the type of cells used (e.g., HEK 293, MFC7) or the tissue (e.g., kidney, spleen) from which the cells are derived.</t>
        </r>
      </text>
    </comment>
    <comment ref="N16" authorId="1" shapeId="0" xr:uid="{00000000-0006-0000-0100-00000F000000}">
      <text>
        <r>
          <rPr>
            <b/>
            <sz val="9"/>
            <color indexed="81"/>
            <rFont val="Segoe UI"/>
            <family val="2"/>
          </rPr>
          <t>Description:</t>
        </r>
        <r>
          <rPr>
            <sz val="9"/>
            <color indexed="81"/>
            <rFont val="Segoe UI"/>
            <family val="2"/>
          </rPr>
          <t xml:space="preserve">
Description of the sample or condition. </t>
        </r>
      </text>
    </comment>
    <comment ref="A53" authorId="0" shapeId="0" xr:uid="{54ACAA96-01F5-43F6-8560-3E481B255D33}">
      <text>
        <r>
          <rPr>
            <b/>
            <sz val="9"/>
            <color indexed="81"/>
            <rFont val="Tahoma"/>
            <family val="2"/>
          </rPr>
          <t>Feature ID:</t>
        </r>
        <r>
          <rPr>
            <sz val="9"/>
            <color indexed="81"/>
            <rFont val="Tahoma"/>
            <family val="2"/>
          </rPr>
          <t xml:space="preserve">
Unique ID for this feature. Must not contain whitespace, quote or comma characters. Each ID must be unique and must not collide with a gene identifier from the transcriptome.</t>
        </r>
      </text>
    </comment>
    <comment ref="B53" authorId="0" shapeId="0" xr:uid="{EACC8784-1092-4009-B166-DB317B22BE8D}">
      <text>
        <r>
          <rPr>
            <b/>
            <sz val="9"/>
            <color indexed="81"/>
            <rFont val="Tahoma"/>
            <family val="2"/>
          </rPr>
          <t>Feature Name:</t>
        </r>
        <r>
          <rPr>
            <sz val="9"/>
            <color indexed="81"/>
            <rFont val="Tahoma"/>
            <family val="2"/>
          </rPr>
          <t xml:space="preserve">
Human-readable name for this feature. Must not contain whitespace. This name will be displayed in Loupe Browser.</t>
        </r>
      </text>
    </comment>
    <comment ref="C53" authorId="0" shapeId="0" xr:uid="{05C94D61-F2A1-46F9-8D8F-EFA5F85DC3E4}">
      <text>
        <r>
          <rPr>
            <b/>
            <sz val="9"/>
            <color indexed="81"/>
            <rFont val="Tahoma"/>
            <family val="2"/>
          </rPr>
          <t>Read:</t>
        </r>
        <r>
          <rPr>
            <sz val="9"/>
            <color indexed="81"/>
            <rFont val="Tahoma"/>
            <family val="2"/>
          </rPr>
          <t xml:space="preserve">
Specifies which RNA sequencing read contains the Feature Barcode sequence. Must be R1 or R2. Note: in most cases R2 is the correct read.
</t>
        </r>
      </text>
    </comment>
    <comment ref="D53" authorId="0" shapeId="0" xr:uid="{E479DEEB-F1A5-4996-BEEC-26E1FB4FC9DB}">
      <text>
        <r>
          <rPr>
            <b/>
            <sz val="9"/>
            <color indexed="81"/>
            <rFont val="Tahoma"/>
            <family val="2"/>
          </rPr>
          <t>Pattern:</t>
        </r>
        <r>
          <rPr>
            <sz val="9"/>
            <color indexed="81"/>
            <rFont val="Tahoma"/>
            <family val="2"/>
          </rPr>
          <t xml:space="preserve">
Specifies how to extract the Feature Barcode sequence from the read. See the Barcode Extraction Pattern section at https://support.10xgenomics.com/single-cell-gene-expression/software/pipelines/latest/using/feature-bc-analysis#pattern</t>
        </r>
      </text>
    </comment>
    <comment ref="E53" authorId="0" shapeId="0" xr:uid="{9998FD6F-ECAB-4828-B2C8-2FCFEC8D4883}">
      <text>
        <r>
          <rPr>
            <b/>
            <sz val="9"/>
            <color indexed="81"/>
            <rFont val="Tahoma"/>
            <family val="2"/>
          </rPr>
          <t>Feature Sequence:</t>
        </r>
        <r>
          <rPr>
            <sz val="9"/>
            <color indexed="81"/>
            <rFont val="Tahoma"/>
            <family val="2"/>
          </rPr>
          <t xml:space="preserve">
Nucleotide barcode sequence associated with this feature. E.g., antibody barcode or sgRNA protospacer sequence.</t>
        </r>
      </text>
    </comment>
    <comment ref="F53" authorId="0" shapeId="0" xr:uid="{8C8F839A-52B2-479D-B167-D7DEC19F38B0}">
      <text>
        <r>
          <rPr>
            <b/>
            <sz val="9"/>
            <color indexed="81"/>
            <rFont val="Tahoma"/>
            <family val="2"/>
          </rPr>
          <t xml:space="preserve">Feature type:
</t>
        </r>
        <r>
          <rPr>
            <sz val="9"/>
            <color indexed="81"/>
            <rFont val="Tahoma"/>
            <family val="2"/>
          </rPr>
          <t>Please specifiy the type of the feature. 
It should be either Antibody Capture (HTOs/Antibodies) or Multiplexing Capture (CMO).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Sophie</author>
  </authors>
  <commentList>
    <comment ref="A12" authorId="0" shapeId="0" xr:uid="{46B4354D-1D82-4EC9-A31E-15CD82104FA4}">
      <text>
        <r>
          <rPr>
            <b/>
            <sz val="9"/>
            <color indexed="81"/>
            <rFont val="Tahoma"/>
            <charset val="1"/>
          </rPr>
          <t xml:space="preserve">Patient-derived material:
</t>
        </r>
        <r>
          <rPr>
            <sz val="9"/>
            <color indexed="81"/>
            <rFont val="Tahoma"/>
            <family val="2"/>
          </rPr>
          <t xml:space="preserve"> If your sample is patient-derived, indicate "yes" or "no".</t>
        </r>
        <r>
          <rPr>
            <sz val="9"/>
            <color indexed="81"/>
            <rFont val="Tahoma"/>
            <charset val="1"/>
          </rPr>
          <t xml:space="preserve">
</t>
        </r>
      </text>
    </comment>
    <comment ref="A13" authorId="0" shapeId="0" xr:uid="{799D9511-BC29-4E6B-BA51-EB8710DE1F2A}">
      <text>
        <r>
          <rPr>
            <b/>
            <sz val="9"/>
            <color indexed="81"/>
            <rFont val="Tahoma"/>
            <family val="2"/>
          </rPr>
          <t>Reference Genome:</t>
        </r>
        <r>
          <rPr>
            <sz val="9"/>
            <color indexed="81"/>
            <rFont val="Tahoma"/>
            <family val="2"/>
          </rPr>
          <t xml:space="preserve">
Reference genome accession to be used for QC analysis with Cell Ranger. No custom genomes. For human and mouse current Cell Ranger genome versions are used.</t>
        </r>
      </text>
    </comment>
  </commentList>
</comments>
</file>

<file path=xl/sharedStrings.xml><?xml version="1.0" encoding="utf-8"?>
<sst xmlns="http://schemas.openxmlformats.org/spreadsheetml/2006/main" count="318" uniqueCount="150">
  <si>
    <t>Sample Submission Form Instructions</t>
  </si>
  <si>
    <t>1) Please fill out sample details in the “Service Request Template” tab below.</t>
  </si>
  <si>
    <t xml:space="preserve">2) Save the file with the current date in the file name. </t>
  </si>
  <si>
    <t xml:space="preserve">4) Print out the "Print out" sheet. </t>
  </si>
  <si>
    <t>5) Include an updated paper copy of the submission form when delivering samples.</t>
  </si>
  <si>
    <t>Reserved for staff use only</t>
  </si>
  <si>
    <t>PROJECT ID</t>
  </si>
  <si>
    <t>Work package</t>
  </si>
  <si>
    <t>Date (DD.MM.YYYY)</t>
  </si>
  <si>
    <t>Protocol</t>
  </si>
  <si>
    <t>0123456789abcdefghijklmnopqrstuvwxyzABCDEFGHIJKLMNOPQRSTUVWXYZ_</t>
  </si>
  <si>
    <t>To Fill by submitter</t>
  </si>
  <si>
    <r>
      <rPr>
        <b/>
        <sz val="12"/>
        <color rgb="FF000000"/>
        <rFont val="Calibri"/>
        <family val="2"/>
        <charset val="1"/>
      </rPr>
      <t xml:space="preserve">Principal Investigator </t>
    </r>
    <r>
      <rPr>
        <sz val="12"/>
        <color rgb="FF000000"/>
        <rFont val="Calibri"/>
        <family val="2"/>
        <charset val="1"/>
      </rPr>
      <t>Name, Surname</t>
    </r>
  </si>
  <si>
    <t>PI Email</t>
  </si>
  <si>
    <t xml:space="preserve">Department </t>
  </si>
  <si>
    <r>
      <rPr>
        <b/>
        <sz val="12"/>
        <color rgb="FF000000"/>
        <rFont val="Calibri"/>
        <family val="2"/>
        <charset val="1"/>
      </rPr>
      <t xml:space="preserve">User </t>
    </r>
    <r>
      <rPr>
        <sz val="12"/>
        <color rgb="FF000000"/>
        <rFont val="Calibri"/>
        <family val="2"/>
        <charset val="1"/>
      </rPr>
      <t>Name, Surname</t>
    </r>
  </si>
  <si>
    <t>User Email</t>
  </si>
  <si>
    <t>Project Title</t>
  </si>
  <si>
    <t xml:space="preserve">Fill below information related to the samples to be sequenced. Hover the mouse over the header for more information. </t>
  </si>
  <si>
    <t>Condition name</t>
  </si>
  <si>
    <t>Cell pool</t>
  </si>
  <si>
    <t xml:space="preserve">Ratio </t>
  </si>
  <si>
    <t>Cell pool concentration
(cells/µL)</t>
  </si>
  <si>
    <t>Volume (µL)</t>
  </si>
  <si>
    <t>Cell count</t>
  </si>
  <si>
    <t>Target cell number 
(max 30,000)</t>
  </si>
  <si>
    <t>Target reads per cell</t>
  </si>
  <si>
    <t>Target reads per sample</t>
  </si>
  <si>
    <t>CMO/HTO used 
(if any)</t>
  </si>
  <si>
    <t>Species</t>
  </si>
  <si>
    <t>Sample type</t>
  </si>
  <si>
    <t>Cell type</t>
  </si>
  <si>
    <t>Description</t>
  </si>
  <si>
    <t xml:space="preserve">If you have used features in your experiment, either you or the project manager, should list them below. </t>
  </si>
  <si>
    <r>
      <rPr>
        <sz val="12"/>
        <color rgb="FF000000"/>
        <rFont val="Calibri"/>
        <family val="2"/>
        <charset val="1"/>
      </rPr>
      <t xml:space="preserve">
This includes Hashtags (HTO). Antibodies (ADT), or Cell Multiplexing Oligos (CMOs). </t>
    </r>
    <r>
      <rPr>
        <sz val="12"/>
        <color rgb="FFFF0000"/>
        <rFont val="Calibri (Body)"/>
        <charset val="1"/>
      </rPr>
      <t>Make sure no IDs or sequences are redundant.</t>
    </r>
  </si>
  <si>
    <r>
      <rPr>
        <sz val="12"/>
        <color rgb="FF000000"/>
        <rFont val="Calibri"/>
        <family val="2"/>
        <charset val="1"/>
      </rPr>
      <t xml:space="preserve">Check the template for an example of features table. </t>
    </r>
    <r>
      <rPr>
        <sz val="12"/>
        <color rgb="FFFF0000"/>
        <rFont val="Calibri"/>
        <family val="2"/>
        <charset val="1"/>
      </rPr>
      <t>Sequence is mandatory</t>
    </r>
  </si>
  <si>
    <t>If you have used HTOs or ADTs from Biolegend (TotalSeq-A, TotalSeq-B, TotalSeq-C, TotalSeq-D, TotalSeq Cocktails) you can use the “Barcode-Lookup” Tool.</t>
  </si>
  <si>
    <t>Barcode-Lookup Tool</t>
  </si>
  <si>
    <t xml:space="preserve">Select the HTOs or ADTs you have used and click on "Export only selected items in Cell Ranger Format". You will get a csv file with all the information, which you can then paste here. </t>
  </si>
  <si>
    <t>Feature ID</t>
  </si>
  <si>
    <t>Feature Name</t>
  </si>
  <si>
    <t>Read</t>
  </si>
  <si>
    <t>Pattern</t>
  </si>
  <si>
    <t>Feature Sequence</t>
  </si>
  <si>
    <t>Feature type</t>
  </si>
  <si>
    <t xml:space="preserve">Target cell number </t>
  </si>
  <si>
    <t>CMO/HTO used (if any)</t>
  </si>
  <si>
    <t>WT_1</t>
  </si>
  <si>
    <t>60</t>
  </si>
  <si>
    <t>Hashtag1</t>
  </si>
  <si>
    <t>Human</t>
  </si>
  <si>
    <t>Cells</t>
  </si>
  <si>
    <t>MCF7</t>
  </si>
  <si>
    <t>Wildtype 1</t>
  </si>
  <si>
    <t>WT_2</t>
  </si>
  <si>
    <t>Hashtag2</t>
  </si>
  <si>
    <t>Wildtype 2</t>
  </si>
  <si>
    <t>Treatment_1</t>
  </si>
  <si>
    <t>40</t>
  </si>
  <si>
    <t>Hashtag3</t>
  </si>
  <si>
    <t>Treatment 1</t>
  </si>
  <si>
    <t>Treatment_2</t>
  </si>
  <si>
    <t>Hashtag4</t>
  </si>
  <si>
    <t>Treatment 2</t>
  </si>
  <si>
    <t>TP_2h</t>
  </si>
  <si>
    <t>50</t>
  </si>
  <si>
    <t>CMO308</t>
  </si>
  <si>
    <t>Rat</t>
  </si>
  <si>
    <t>Nuclei</t>
  </si>
  <si>
    <t>kidney</t>
  </si>
  <si>
    <t>Timepoint 2h</t>
  </si>
  <si>
    <t>TP_4h</t>
  </si>
  <si>
    <t>CMO309</t>
  </si>
  <si>
    <t>Timepoint 4h</t>
  </si>
  <si>
    <t>TP_6h</t>
  </si>
  <si>
    <t>33</t>
  </si>
  <si>
    <t>CMO310</t>
  </si>
  <si>
    <t>Timepoint 6h</t>
  </si>
  <si>
    <t>TP_8h</t>
  </si>
  <si>
    <t>CMO311</t>
  </si>
  <si>
    <t>Timepoint 8h</t>
  </si>
  <si>
    <t>TP_10h</t>
  </si>
  <si>
    <t>CMO312</t>
  </si>
  <si>
    <t>Timepoint 10h</t>
  </si>
  <si>
    <t>Aorta_T_cells_1</t>
  </si>
  <si>
    <t>20</t>
  </si>
  <si>
    <t>CMO301</t>
  </si>
  <si>
    <t>Mouse</t>
  </si>
  <si>
    <t>Aorta T-cells</t>
  </si>
  <si>
    <t>Aorta T-cells 1</t>
  </si>
  <si>
    <t>Aorta_T_cells_2</t>
  </si>
  <si>
    <t>CMO302</t>
  </si>
  <si>
    <t>Aorta T-cells 2</t>
  </si>
  <si>
    <t>Aorta_T_cells_3</t>
  </si>
  <si>
    <t>CMO303</t>
  </si>
  <si>
    <t>Aorta T-cells 3</t>
  </si>
  <si>
    <t>Aorta_B_cells_1</t>
  </si>
  <si>
    <t>CMO304</t>
  </si>
  <si>
    <t>Aorta B-cells</t>
  </si>
  <si>
    <t>Aorta B-cells 1</t>
  </si>
  <si>
    <t>Aorta_B_cells_2</t>
  </si>
  <si>
    <t>CMO305</t>
  </si>
  <si>
    <t>Aorta B-cells 2</t>
  </si>
  <si>
    <t>Aorta_B_cells_3</t>
  </si>
  <si>
    <t>CMO306</t>
  </si>
  <si>
    <t>Aorta B-cells 3</t>
  </si>
  <si>
    <t>ID</t>
  </si>
  <si>
    <t>Name</t>
  </si>
  <si>
    <t>Sequence</t>
  </si>
  <si>
    <t>Hashtag1_TotalA</t>
  </si>
  <si>
    <t>R2</t>
  </si>
  <si>
    <t>^(BC)</t>
  </si>
  <si>
    <t>ACCCACCAGTAAGAC</t>
  </si>
  <si>
    <t>Antibody Capture</t>
  </si>
  <si>
    <t>Hashtag2_TotalA</t>
  </si>
  <si>
    <t>GGTCGAGAGCATTCA</t>
  </si>
  <si>
    <t>Hashtag3_TotalA</t>
  </si>
  <si>
    <t>CTTGCCGCATGTCAT</t>
  </si>
  <si>
    <t>Hashtag4_TotalA</t>
  </si>
  <si>
    <t>AAAGCATTCTTCACG</t>
  </si>
  <si>
    <t>Ly6G</t>
  </si>
  <si>
    <t>Ly6G_TotalA</t>
  </si>
  <si>
    <t>ACATTGACGCAACTA</t>
  </si>
  <si>
    <t>CD11b</t>
  </si>
  <si>
    <t>CD11b_TotalA</t>
  </si>
  <si>
    <t>TGAAGGCTCATTTGT</t>
  </si>
  <si>
    <t>CD62L</t>
  </si>
  <si>
    <t>CD62L_TotalA</t>
  </si>
  <si>
    <t>TGGGCCTAAGTCATC</t>
  </si>
  <si>
    <t>IAIE</t>
  </si>
  <si>
    <t>IAIE_TotalA</t>
  </si>
  <si>
    <t>GGTCACCAGTATGAT</t>
  </si>
  <si>
    <t>ICAM1</t>
  </si>
  <si>
    <t>ICAM1_TotalA</t>
  </si>
  <si>
    <t>ATAACCGACACAGTG</t>
  </si>
  <si>
    <t>CMO307</t>
  </si>
  <si>
    <t>AAGCTCGTTGGAAGA</t>
  </si>
  <si>
    <t>Multiplexing Capture</t>
  </si>
  <si>
    <t>CGGATTCCACATCAT</t>
  </si>
  <si>
    <t>GTTGATCTATAACAG</t>
  </si>
  <si>
    <t>GCAGGAGGTATCAAT</t>
  </si>
  <si>
    <t>GAATCGTGATTCTTC</t>
  </si>
  <si>
    <t>ACATGGTCAACGCTG</t>
  </si>
  <si>
    <r>
      <t xml:space="preserve">3) Submit an electronic copy of the submission form to </t>
    </r>
    <r>
      <rPr>
        <u/>
        <sz val="16"/>
        <color theme="4"/>
        <rFont val="Calibri"/>
        <family val="2"/>
      </rPr>
      <t>cu_sysmed_order@uni-wuerzburg.de</t>
    </r>
  </si>
  <si>
    <t>Patient-derived material</t>
  </si>
  <si>
    <t>Reference Genome</t>
  </si>
  <si>
    <r>
      <rPr>
        <sz val="12"/>
        <color rgb="FFFF0000"/>
        <rFont val="Calibri"/>
        <family val="2"/>
      </rPr>
      <t>Attention:</t>
    </r>
    <r>
      <rPr>
        <sz val="12"/>
        <color rgb="FF000000"/>
        <rFont val="Calibri"/>
        <family val="2"/>
        <charset val="1"/>
      </rPr>
      <t xml:space="preserve">
If you are using any barcodes (HTO/CMO/Antibodies), please scroll down and fill in the information requested in the table.</t>
    </r>
  </si>
  <si>
    <t>Reference genome</t>
  </si>
  <si>
    <t>Date</t>
  </si>
  <si>
    <t>Can samples be disposed of?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</si>
</sst>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h:mm"/>
  </numFmts>
  <fonts count="23">
    <font>
      <sz val="12"/>
      <color rgb="FF000000"/>
      <name val="Calibri"/>
      <family val="2"/>
      <charset val="1"/>
    </font>
    <font>
      <b/>
      <sz val="24"/>
      <color rgb="FF000000"/>
      <name val="Calibri"/>
      <family val="2"/>
      <charset val="1"/>
    </font>
    <font>
      <sz val="16"/>
      <color rgb="FF000000"/>
      <name val="Calibri"/>
      <family val="2"/>
      <charset val="1"/>
    </font>
    <font>
      <b/>
      <sz val="12"/>
      <color rgb="FF000000"/>
      <name val="Calibri"/>
      <family val="2"/>
      <charset val="1"/>
    </font>
    <font>
      <i/>
      <sz val="12"/>
      <color rgb="FF7F7F7F"/>
      <name val="Calibri"/>
      <family val="2"/>
      <charset val="1"/>
    </font>
    <font>
      <sz val="12"/>
      <color rgb="FF000000"/>
      <name val="Ubuntu"/>
      <charset val="1"/>
    </font>
    <font>
      <sz val="12"/>
      <color rgb="FFE7E6E6"/>
      <name val="Calibri"/>
      <family val="2"/>
      <charset val="1"/>
    </font>
    <font>
      <u/>
      <sz val="12"/>
      <color rgb="FF0563C1"/>
      <name val="Calibri"/>
      <family val="2"/>
      <charset val="1"/>
    </font>
    <font>
      <sz val="12"/>
      <name val="Calibri"/>
      <family val="2"/>
      <charset val="1"/>
    </font>
    <font>
      <sz val="12"/>
      <color rgb="FFFF0000"/>
      <name val="Calibri (Body)"/>
      <charset val="1"/>
    </font>
    <font>
      <sz val="12"/>
      <color rgb="FFFF0000"/>
      <name val="Calibri"/>
      <family val="2"/>
      <charset val="1"/>
    </font>
    <font>
      <sz val="10"/>
      <color rgb="FF000000"/>
      <name val="Arial Unicode MS"/>
      <charset val="1"/>
    </font>
    <font>
      <sz val="16"/>
      <name val="Calibri"/>
      <family val="2"/>
      <charset val="1"/>
    </font>
    <font>
      <u/>
      <sz val="16"/>
      <color theme="4"/>
      <name val="Calibri"/>
      <family val="2"/>
    </font>
    <font>
      <sz val="9"/>
      <color indexed="81"/>
      <name val="Segoe UI"/>
      <charset val="1"/>
    </font>
    <font>
      <b/>
      <sz val="9"/>
      <color indexed="81"/>
      <name val="Segoe UI"/>
      <family val="2"/>
    </font>
    <font>
      <sz val="9"/>
      <color indexed="81"/>
      <name val="Segoe UI"/>
      <family val="2"/>
    </font>
    <font>
      <sz val="9"/>
      <color indexed="81"/>
      <name val="Tahoma"/>
      <charset val="1"/>
    </font>
    <font>
      <b/>
      <sz val="9"/>
      <color indexed="81"/>
      <name val="Tahoma"/>
      <charset val="1"/>
    </font>
    <font>
      <sz val="9"/>
      <color indexed="81"/>
      <name val="Tahoma"/>
      <family val="2"/>
    </font>
    <font>
      <b/>
      <sz val="9"/>
      <color indexed="81"/>
      <name val="Tahoma"/>
      <family val="2"/>
    </font>
    <font>
      <sz val="12"/>
      <color rgb="FFFF0000"/>
      <name val="Calibri"/>
      <family val="2"/>
    </font>
    <font>
      <sz val="12"/>
      <color rgb="FF000000"/>
      <name val="Calibri"/>
      <family val="2"/>
    </font>
  </fonts>
  <fills count="9">
    <fill>
      <patternFill patternType="none"/>
    </fill>
    <fill>
      <patternFill patternType="gray125"/>
    </fill>
    <fill>
      <patternFill patternType="solid">
        <fgColor rgb="FFDDD9C3"/>
        <bgColor rgb="FFD9D9D9"/>
      </patternFill>
    </fill>
    <fill>
      <patternFill patternType="solid">
        <fgColor rgb="FF9DC3E6"/>
        <bgColor rgb="FFCCCCCC"/>
      </patternFill>
    </fill>
    <fill>
      <patternFill patternType="solid">
        <fgColor rgb="FFD9D9D9"/>
        <bgColor rgb="FFDDD9C3"/>
      </patternFill>
    </fill>
    <fill>
      <patternFill patternType="solid">
        <fgColor rgb="FFEEEEEE"/>
        <bgColor rgb="FFE7E6E6"/>
      </patternFill>
    </fill>
    <fill>
      <patternFill patternType="solid">
        <fgColor rgb="FFCCCCCC"/>
        <bgColor rgb="FFD9D9D9"/>
      </patternFill>
    </fill>
    <fill>
      <patternFill patternType="solid">
        <fgColor rgb="FFDDD9C3"/>
        <bgColor indexed="64"/>
      </patternFill>
    </fill>
    <fill>
      <patternFill patternType="solid">
        <fgColor theme="7" tint="0.39997558519241921"/>
        <bgColor rgb="FFCCCCCC"/>
      </patternFill>
    </fill>
  </fills>
  <borders count="1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7" fillId="0" borderId="0" applyBorder="0" applyProtection="0"/>
    <xf numFmtId="0" fontId="4" fillId="0" borderId="0" applyBorder="0" applyProtection="0"/>
  </cellStyleXfs>
  <cellXfs count="66">
    <xf numFmtId="0" fontId="0" fillId="0" borderId="0" xfId="0"/>
    <xf numFmtId="0" fontId="1" fillId="0" borderId="0" xfId="0" applyFont="1"/>
    <xf numFmtId="0" fontId="0" fillId="0" borderId="0" xfId="0" applyAlignment="1">
      <alignment horizontal="left"/>
    </xf>
    <xf numFmtId="0" fontId="0" fillId="3" borderId="1" xfId="0" applyFill="1" applyBorder="1"/>
    <xf numFmtId="0" fontId="3" fillId="4" borderId="2" xfId="2" applyFont="1" applyFill="1" applyBorder="1" applyAlignment="1" applyProtection="1">
      <alignment horizontal="left"/>
    </xf>
    <xf numFmtId="0" fontId="4" fillId="0" borderId="0" xfId="2" applyBorder="1" applyProtection="1"/>
    <xf numFmtId="0" fontId="0" fillId="0" borderId="3" xfId="0" applyBorder="1"/>
    <xf numFmtId="49" fontId="0" fillId="0" borderId="3" xfId="0" applyNumberFormat="1" applyBorder="1"/>
    <xf numFmtId="164" fontId="0" fillId="0" borderId="0" xfId="0" applyNumberFormat="1"/>
    <xf numFmtId="0" fontId="5" fillId="0" borderId="0" xfId="0" applyFont="1"/>
    <xf numFmtId="0" fontId="6" fillId="0" borderId="0" xfId="0" applyFont="1"/>
    <xf numFmtId="0" fontId="3" fillId="0" borderId="3" xfId="2" applyFont="1" applyBorder="1" applyAlignment="1" applyProtection="1">
      <alignment horizontal="left"/>
    </xf>
    <xf numFmtId="0" fontId="7" fillId="0" borderId="3" xfId="1" applyBorder="1" applyProtection="1"/>
    <xf numFmtId="0" fontId="7" fillId="0" borderId="0" xfId="1" applyBorder="1" applyProtection="1"/>
    <xf numFmtId="0" fontId="3" fillId="0" borderId="0" xfId="0" applyFont="1"/>
    <xf numFmtId="0" fontId="0" fillId="3" borderId="4" xfId="2" applyFont="1" applyFill="1" applyBorder="1" applyAlignment="1" applyProtection="1">
      <alignment horizontal="left"/>
    </xf>
    <xf numFmtId="0" fontId="3" fillId="4" borderId="2" xfId="2" applyFont="1" applyFill="1" applyBorder="1" applyAlignment="1" applyProtection="1">
      <alignment horizontal="left" vertical="center"/>
    </xf>
    <xf numFmtId="0" fontId="3" fillId="4" borderId="2" xfId="2" applyFont="1" applyFill="1" applyBorder="1" applyAlignment="1" applyProtection="1">
      <alignment horizontal="left" vertical="center" wrapText="1"/>
    </xf>
    <xf numFmtId="165" fontId="0" fillId="0" borderId="0" xfId="0" applyNumberFormat="1"/>
    <xf numFmtId="0" fontId="8" fillId="0" borderId="3" xfId="0" applyFont="1" applyBorder="1"/>
    <xf numFmtId="0" fontId="0" fillId="0" borderId="3" xfId="2" applyFont="1" applyBorder="1" applyAlignment="1" applyProtection="1">
      <alignment horizontal="left"/>
    </xf>
    <xf numFmtId="49" fontId="0" fillId="0" borderId="3" xfId="2" applyNumberFormat="1" applyFont="1" applyBorder="1" applyAlignment="1" applyProtection="1">
      <alignment horizontal="left"/>
    </xf>
    <xf numFmtId="49" fontId="3" fillId="0" borderId="3" xfId="2" applyNumberFormat="1" applyFont="1" applyBorder="1" applyAlignment="1" applyProtection="1">
      <alignment horizontal="left"/>
    </xf>
    <xf numFmtId="0" fontId="0" fillId="0" borderId="5" xfId="0" applyBorder="1"/>
    <xf numFmtId="49" fontId="0" fillId="0" borderId="5" xfId="0" applyNumberFormat="1" applyBorder="1"/>
    <xf numFmtId="0" fontId="0" fillId="3" borderId="0" xfId="2" applyFont="1" applyFill="1" applyBorder="1" applyAlignment="1" applyProtection="1">
      <alignment horizontal="left"/>
    </xf>
    <xf numFmtId="0" fontId="0" fillId="3" borderId="0" xfId="0" applyFill="1"/>
    <xf numFmtId="0" fontId="0" fillId="3" borderId="0" xfId="2" applyFont="1" applyFill="1" applyBorder="1" applyAlignment="1" applyProtection="1">
      <alignment horizontal="left" wrapText="1"/>
    </xf>
    <xf numFmtId="0" fontId="4" fillId="3" borderId="0" xfId="2" applyFill="1" applyBorder="1" applyProtection="1"/>
    <xf numFmtId="0" fontId="0" fillId="3" borderId="2" xfId="2" applyFont="1" applyFill="1" applyBorder="1" applyAlignment="1" applyProtection="1">
      <alignment horizontal="left"/>
    </xf>
    <xf numFmtId="0" fontId="3" fillId="4" borderId="1" xfId="2" applyFont="1" applyFill="1" applyBorder="1" applyAlignment="1" applyProtection="1">
      <alignment horizontal="left"/>
    </xf>
    <xf numFmtId="0" fontId="11" fillId="0" borderId="0" xfId="0" applyFont="1" applyAlignment="1">
      <alignment vertical="center"/>
    </xf>
    <xf numFmtId="0" fontId="3" fillId="4" borderId="1" xfId="2" applyFont="1" applyFill="1" applyBorder="1" applyAlignment="1" applyProtection="1">
      <alignment horizontal="left" vertical="center"/>
    </xf>
    <xf numFmtId="0" fontId="3" fillId="4" borderId="1" xfId="2" applyFont="1" applyFill="1" applyBorder="1" applyAlignment="1" applyProtection="1">
      <alignment horizontal="left" vertical="center" wrapText="1"/>
    </xf>
    <xf numFmtId="0" fontId="0" fillId="3" borderId="1" xfId="2" applyFont="1" applyFill="1" applyBorder="1" applyAlignment="1" applyProtection="1">
      <alignment horizontal="left"/>
    </xf>
    <xf numFmtId="0" fontId="0" fillId="5" borderId="3" xfId="0" applyFill="1" applyBorder="1"/>
    <xf numFmtId="49" fontId="0" fillId="5" borderId="3" xfId="0" applyNumberFormat="1" applyFill="1" applyBorder="1"/>
    <xf numFmtId="0" fontId="0" fillId="6" borderId="3" xfId="0" applyFill="1" applyBorder="1"/>
    <xf numFmtId="49" fontId="0" fillId="6" borderId="3" xfId="0" applyNumberFormat="1" applyFill="1" applyBorder="1"/>
    <xf numFmtId="0" fontId="0" fillId="6" borderId="0" xfId="0" applyFill="1"/>
    <xf numFmtId="0" fontId="8" fillId="5" borderId="3" xfId="0" applyFont="1" applyFill="1" applyBorder="1"/>
    <xf numFmtId="0" fontId="3" fillId="4" borderId="0" xfId="2" applyFont="1" applyFill="1" applyBorder="1" applyProtection="1"/>
    <xf numFmtId="0" fontId="3" fillId="4" borderId="1" xfId="2" applyFont="1" applyFill="1" applyBorder="1" applyProtection="1"/>
    <xf numFmtId="0" fontId="2" fillId="2" borderId="0" xfId="0" applyFont="1" applyFill="1" applyAlignment="1">
      <alignment horizontal="left" vertical="center"/>
    </xf>
    <xf numFmtId="0" fontId="12" fillId="7" borderId="0" xfId="1" applyFont="1" applyFill="1" applyBorder="1"/>
    <xf numFmtId="0" fontId="22"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1" xfId="0" applyFill="1" applyBorder="1" applyAlignment="1">
      <alignment horizontal="center" vertical="center" wrapText="1"/>
    </xf>
    <xf numFmtId="0" fontId="3" fillId="4" borderId="1" xfId="2" applyFont="1" applyFill="1" applyBorder="1" applyAlignment="1" applyProtection="1">
      <alignment horizontal="left"/>
    </xf>
    <xf numFmtId="1" fontId="0" fillId="0" borderId="3" xfId="0" applyNumberFormat="1" applyBorder="1"/>
    <xf numFmtId="0" fontId="0" fillId="0" borderId="3" xfId="0" applyBorder="1"/>
    <xf numFmtId="0" fontId="3" fillId="4" borderId="0" xfId="2" applyFont="1" applyFill="1" applyBorder="1" applyAlignment="1" applyProtection="1">
      <alignment horizontal="left"/>
    </xf>
    <xf numFmtId="0" fontId="3" fillId="4" borderId="1" xfId="2" applyFont="1" applyFill="1" applyBorder="1" applyAlignment="1" applyProtection="1">
      <alignment horizontal="left" vertical="center"/>
    </xf>
    <xf numFmtId="0" fontId="0" fillId="0" borderId="12" xfId="0" applyBorder="1" applyAlignment="1">
      <alignment horizontal="left"/>
    </xf>
    <xf numFmtId="0" fontId="0" fillId="0" borderId="13" xfId="0" applyBorder="1" applyAlignment="1">
      <alignment horizontal="left"/>
    </xf>
    <xf numFmtId="0" fontId="22" fillId="3" borderId="8" xfId="0" applyFont="1" applyFill="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8" borderId="12" xfId="0" applyFill="1" applyBorder="1" applyAlignment="1">
      <alignment horizontal="center" wrapText="1"/>
    </xf>
    <xf numFmtId="0" fontId="0" fillId="8" borderId="13" xfId="0" applyFill="1" applyBorder="1" applyAlignment="1">
      <alignment horizontal="center"/>
    </xf>
  </cellXfs>
  <cellStyles count="3">
    <cellStyle name="Excel Built-in Explanatory Text" xfId="2" xr:uid="{00000000-0005-0000-0000-000000000000}"/>
    <cellStyle name="Hyperlink" xfId="1" builtinId="8"/>
    <cellStyle name="Normal" xfId="0" builtinId="0"/>
  </cellStyles>
  <dxfs count="0"/>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7F7F7F"/>
      <rgbColor rgb="FF9999FF"/>
      <rgbColor rgb="FF993366"/>
      <rgbColor rgb="FFE7E6E6"/>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DDD9C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6:N46" totalsRowShown="0">
  <autoFilter ref="A16:N46" xr:uid="{00000000-0009-0000-0100-000001000000}"/>
  <tableColumns count="14">
    <tableColumn id="1" xr3:uid="{00000000-0010-0000-0000-000001000000}" name="Condition name"/>
    <tableColumn id="2" xr3:uid="{00000000-0010-0000-0000-000002000000}" name="Cell pool"/>
    <tableColumn id="3" xr3:uid="{00000000-0010-0000-0000-000003000000}" name="Ratio "/>
    <tableColumn id="4" xr3:uid="{00000000-0010-0000-0000-000004000000}" name="Cell pool concentration_x000a_(cells/µL)"/>
    <tableColumn id="5" xr3:uid="{00000000-0010-0000-0000-000005000000}" name="Volume (µL)"/>
    <tableColumn id="6" xr3:uid="{00000000-0010-0000-0000-000006000000}" name="Cell count"/>
    <tableColumn id="7" xr3:uid="{00000000-0010-0000-0000-000007000000}" name="Target cell number _x000a_(max 30,000)"/>
    <tableColumn id="8" xr3:uid="{00000000-0010-0000-0000-000008000000}" name="Target reads per cell"/>
    <tableColumn id="9" xr3:uid="{00000000-0010-0000-0000-000009000000}" name="Target reads per sample"/>
    <tableColumn id="10" xr3:uid="{00000000-0010-0000-0000-00000A000000}" name="CMO/HTO used _x000a_(if any)"/>
    <tableColumn id="11" xr3:uid="{00000000-0010-0000-0000-00000B000000}" name="Species"/>
    <tableColumn id="12" xr3:uid="{00000000-0010-0000-0000-00000C000000}" name="Sample type"/>
    <tableColumn id="13" xr3:uid="{00000000-0010-0000-0000-00000D000000}" name="Cell type"/>
    <tableColumn id="14" xr3:uid="{00000000-0010-0000-0000-00000E000000}" name="Description"/>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u_sysmed_order@uni-wuerzburg.de" TargetMode="External"/><Relationship Id="rId1" Type="http://schemas.openxmlformats.org/officeDocument/2006/relationships/hyperlink" Target="mailto:submission@single-cell-center.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biolegend.com/en-us/totalseq/barcode-lookup"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biolegend.com/en-us/totalseq/barcode-look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
  <sheetViews>
    <sheetView tabSelected="1" zoomScale="73" zoomScaleNormal="73" workbookViewId="0">
      <selection activeCell="R16" sqref="R16"/>
    </sheetView>
  </sheetViews>
  <sheetFormatPr defaultColWidth="8.5" defaultRowHeight="15.75"/>
  <sheetData>
    <row r="1" spans="1:18" ht="31.5">
      <c r="A1" s="1" t="s">
        <v>0</v>
      </c>
    </row>
    <row r="3" spans="1:18" ht="21">
      <c r="A3" s="43" t="s">
        <v>1</v>
      </c>
      <c r="B3" s="43"/>
      <c r="C3" s="43"/>
      <c r="D3" s="43"/>
      <c r="E3" s="43"/>
      <c r="F3" s="43"/>
      <c r="G3" s="43"/>
      <c r="H3" s="43"/>
      <c r="I3" s="43"/>
      <c r="J3" s="43"/>
      <c r="K3" s="43"/>
      <c r="L3" s="43"/>
      <c r="M3" s="43"/>
      <c r="N3" s="2"/>
      <c r="O3" s="2"/>
      <c r="P3" s="2"/>
      <c r="Q3" s="2"/>
      <c r="R3" s="2"/>
    </row>
    <row r="4" spans="1:18" ht="21">
      <c r="A4" s="43" t="s">
        <v>2</v>
      </c>
      <c r="B4" s="43"/>
      <c r="C4" s="43"/>
      <c r="D4" s="43"/>
      <c r="E4" s="43"/>
      <c r="F4" s="43"/>
      <c r="G4" s="43"/>
      <c r="H4" s="43"/>
      <c r="I4" s="43"/>
      <c r="J4" s="43"/>
      <c r="K4" s="43"/>
      <c r="L4" s="43"/>
      <c r="M4" s="43"/>
      <c r="N4" s="2"/>
      <c r="O4" s="2"/>
      <c r="P4" s="2"/>
      <c r="Q4" s="2"/>
      <c r="R4" s="2"/>
    </row>
    <row r="5" spans="1:18" ht="21">
      <c r="A5" s="44" t="s">
        <v>143</v>
      </c>
      <c r="B5" s="44"/>
      <c r="C5" s="44"/>
      <c r="D5" s="44"/>
      <c r="E5" s="44"/>
      <c r="F5" s="44"/>
      <c r="G5" s="44"/>
      <c r="H5" s="44"/>
      <c r="I5" s="44"/>
      <c r="J5" s="44"/>
      <c r="K5" s="44"/>
      <c r="L5" s="44"/>
      <c r="M5" s="44"/>
      <c r="N5" s="2"/>
      <c r="O5" s="2"/>
      <c r="P5" s="2"/>
      <c r="Q5" s="2"/>
      <c r="R5" s="2"/>
    </row>
    <row r="6" spans="1:18" ht="21">
      <c r="A6" s="43" t="s">
        <v>3</v>
      </c>
      <c r="B6" s="43"/>
      <c r="C6" s="43"/>
      <c r="D6" s="43"/>
      <c r="E6" s="43"/>
      <c r="F6" s="43"/>
      <c r="G6" s="43"/>
      <c r="H6" s="43"/>
      <c r="I6" s="43"/>
      <c r="J6" s="43"/>
      <c r="K6" s="43"/>
      <c r="L6" s="43"/>
      <c r="M6" s="43"/>
      <c r="N6" s="2"/>
      <c r="O6" s="2"/>
      <c r="P6" s="2"/>
      <c r="Q6" s="2"/>
      <c r="R6" s="2"/>
    </row>
    <row r="7" spans="1:18" ht="21">
      <c r="A7" s="43" t="s">
        <v>4</v>
      </c>
      <c r="B7" s="43"/>
      <c r="C7" s="43"/>
      <c r="D7" s="43"/>
      <c r="E7" s="43"/>
      <c r="F7" s="43"/>
      <c r="G7" s="43"/>
      <c r="H7" s="43"/>
      <c r="I7" s="43"/>
      <c r="J7" s="43"/>
      <c r="K7" s="43"/>
      <c r="L7" s="43"/>
      <c r="M7" s="43"/>
      <c r="N7" s="2"/>
      <c r="O7" s="2"/>
      <c r="P7" s="2"/>
      <c r="Q7" s="2"/>
      <c r="R7" s="2"/>
    </row>
  </sheetData>
  <mergeCells count="5">
    <mergeCell ref="A3:M3"/>
    <mergeCell ref="A4:M4"/>
    <mergeCell ref="A5:M5"/>
    <mergeCell ref="A6:M6"/>
    <mergeCell ref="A7:M7"/>
  </mergeCells>
  <hyperlinks>
    <hyperlink ref="A5" r:id="rId1" display="submission@single-cell-center.de" xr:uid="{00000000-0004-0000-0000-000000000000}"/>
    <hyperlink ref="A5:M5" r:id="rId2" display="3) Submit an electronic copy of the submission form to cu_sysmed_order@uni-wuerzburg.de" xr:uid="{00000000-0004-0000-0000-000001000000}"/>
  </hyperlinks>
  <pageMargins left="0.78749999999999998" right="0.78749999999999998" top="1.05277777777778" bottom="1.05277777777778" header="0.78749999999999998" footer="0.78749999999999998"/>
  <pageSetup paperSize="9" firstPageNumber="0" orientation="portrait" horizontalDpi="300" verticalDpi="300" r:id="rId3"/>
  <headerFooter>
    <oddHeader>&amp;C&amp;"Times New Roman,Regular"&amp;A</oddHeader>
    <oddFooter>&amp;C&amp;"Times New Roman,Regular"Page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3"/>
  <sheetViews>
    <sheetView zoomScale="73" zoomScaleNormal="73" workbookViewId="0">
      <selection activeCell="D12" sqref="D12"/>
    </sheetView>
  </sheetViews>
  <sheetFormatPr defaultColWidth="11" defaultRowHeight="15.75"/>
  <cols>
    <col min="1" max="1" width="33.5" customWidth="1"/>
    <col min="2" max="2" width="21.5" customWidth="1"/>
    <col min="3" max="3" width="17.5" customWidth="1"/>
    <col min="4" max="4" width="24.625" customWidth="1"/>
    <col min="5" max="5" width="21.5" customWidth="1"/>
    <col min="6" max="6" width="18.75" customWidth="1"/>
    <col min="7" max="7" width="19.125" customWidth="1"/>
    <col min="8" max="8" width="22.125" customWidth="1"/>
    <col min="9" max="9" width="23.25" customWidth="1"/>
    <col min="10" max="10" width="21.25" customWidth="1"/>
    <col min="11" max="11" width="16.5" customWidth="1"/>
    <col min="12" max="12" width="20.5" customWidth="1"/>
    <col min="13" max="13" width="16.25" customWidth="1"/>
    <col min="14" max="14" width="33" customWidth="1"/>
  </cols>
  <sheetData>
    <row r="1" spans="1:20">
      <c r="A1" s="3" t="s">
        <v>5</v>
      </c>
      <c r="B1" s="3"/>
    </row>
    <row r="2" spans="1:20">
      <c r="A2" s="4" t="s">
        <v>6</v>
      </c>
      <c r="B2" s="4" t="s">
        <v>9</v>
      </c>
      <c r="D2" s="5"/>
      <c r="E2" s="5"/>
      <c r="F2" s="5"/>
      <c r="G2" s="5"/>
      <c r="H2" s="5"/>
      <c r="I2" s="5"/>
      <c r="J2" s="5"/>
      <c r="K2" s="5"/>
      <c r="L2" s="5"/>
      <c r="M2" s="5"/>
    </row>
    <row r="3" spans="1:20">
      <c r="A3" s="6"/>
      <c r="B3" s="7"/>
      <c r="D3" s="8"/>
      <c r="E3" s="8"/>
      <c r="F3" s="8"/>
      <c r="G3" s="8"/>
      <c r="H3" s="8"/>
    </row>
    <row r="4" spans="1:20" ht="16.5">
      <c r="C4" s="9"/>
      <c r="T4" s="10" t="s">
        <v>10</v>
      </c>
    </row>
    <row r="5" spans="1:20">
      <c r="A5" s="3" t="s">
        <v>11</v>
      </c>
      <c r="B5" s="3"/>
      <c r="C5" s="3" t="s">
        <v>8</v>
      </c>
      <c r="D5" s="64" t="s">
        <v>149</v>
      </c>
      <c r="E5" s="65"/>
    </row>
    <row r="6" spans="1:20">
      <c r="A6" s="11" t="s">
        <v>12</v>
      </c>
      <c r="B6" s="6"/>
      <c r="C6" s="7"/>
      <c r="D6" s="62"/>
      <c r="E6" s="63"/>
    </row>
    <row r="7" spans="1:20">
      <c r="A7" s="11" t="s">
        <v>13</v>
      </c>
      <c r="B7" s="12"/>
      <c r="E7" s="61" t="s">
        <v>146</v>
      </c>
      <c r="F7" s="46"/>
      <c r="G7" s="46"/>
      <c r="H7" s="46"/>
      <c r="I7" s="47"/>
    </row>
    <row r="8" spans="1:20">
      <c r="A8" s="11" t="s">
        <v>14</v>
      </c>
      <c r="B8" s="6"/>
      <c r="E8" s="48"/>
      <c r="F8" s="49"/>
      <c r="G8" s="49"/>
      <c r="H8" s="49"/>
      <c r="I8" s="50"/>
    </row>
    <row r="9" spans="1:20">
      <c r="A9" s="11" t="s">
        <v>15</v>
      </c>
      <c r="B9" s="6"/>
      <c r="E9" s="48"/>
      <c r="F9" s="49"/>
      <c r="G9" s="49"/>
      <c r="H9" s="49"/>
      <c r="I9" s="50"/>
    </row>
    <row r="10" spans="1:20">
      <c r="A10" s="11" t="s">
        <v>16</v>
      </c>
      <c r="B10" s="12"/>
      <c r="C10" s="13"/>
      <c r="D10" s="14"/>
      <c r="E10" s="51"/>
      <c r="F10" s="52"/>
      <c r="G10" s="52"/>
      <c r="H10" s="52"/>
      <c r="I10" s="53"/>
    </row>
    <row r="11" spans="1:20">
      <c r="A11" s="11" t="s">
        <v>17</v>
      </c>
      <c r="B11" s="6"/>
    </row>
    <row r="12" spans="1:20">
      <c r="A12" s="11" t="s">
        <v>144</v>
      </c>
      <c r="B12" s="6"/>
    </row>
    <row r="13" spans="1:20">
      <c r="A13" s="11" t="s">
        <v>145</v>
      </c>
      <c r="B13" s="6"/>
    </row>
    <row r="15" spans="1:20">
      <c r="A15" s="15" t="s">
        <v>18</v>
      </c>
      <c r="B15" s="15"/>
      <c r="C15" s="15"/>
      <c r="D15" s="15"/>
      <c r="E15" s="15"/>
      <c r="F15" s="15"/>
      <c r="G15" s="15"/>
      <c r="H15" s="15"/>
      <c r="I15" s="15"/>
      <c r="J15" s="15"/>
      <c r="K15" s="15"/>
      <c r="L15" s="15"/>
      <c r="M15" s="15"/>
      <c r="N15" s="15"/>
    </row>
    <row r="16" spans="1:20" ht="31.5">
      <c r="A16" s="16" t="s">
        <v>19</v>
      </c>
      <c r="B16" s="16" t="s">
        <v>20</v>
      </c>
      <c r="C16" s="16" t="s">
        <v>21</v>
      </c>
      <c r="D16" s="17" t="s">
        <v>22</v>
      </c>
      <c r="E16" s="16" t="s">
        <v>23</v>
      </c>
      <c r="F16" s="16" t="s">
        <v>24</v>
      </c>
      <c r="G16" s="17" t="s">
        <v>25</v>
      </c>
      <c r="H16" s="17" t="s">
        <v>26</v>
      </c>
      <c r="I16" s="17" t="s">
        <v>27</v>
      </c>
      <c r="J16" s="17" t="s">
        <v>28</v>
      </c>
      <c r="K16" s="16" t="s">
        <v>29</v>
      </c>
      <c r="L16" s="16" t="s">
        <v>30</v>
      </c>
      <c r="M16" s="16" t="s">
        <v>31</v>
      </c>
      <c r="N16" s="16" t="s">
        <v>32</v>
      </c>
    </row>
    <row r="17" spans="1:18">
      <c r="A17" s="6"/>
      <c r="B17" s="6"/>
      <c r="C17" s="7"/>
      <c r="D17" s="6"/>
      <c r="E17" s="6"/>
      <c r="F17" s="6"/>
      <c r="G17" s="6"/>
      <c r="H17" s="6"/>
      <c r="I17" s="6"/>
      <c r="J17" s="6"/>
      <c r="K17" s="6"/>
      <c r="L17" s="6"/>
      <c r="M17" s="6"/>
      <c r="N17" s="6"/>
    </row>
    <row r="18" spans="1:18">
      <c r="A18" s="6"/>
      <c r="B18" s="6"/>
      <c r="C18" s="7"/>
      <c r="D18" s="6"/>
      <c r="E18" s="6"/>
      <c r="F18" s="6"/>
      <c r="G18" s="6"/>
      <c r="H18" s="6"/>
      <c r="I18" s="6"/>
      <c r="J18" s="6"/>
      <c r="K18" s="6"/>
      <c r="L18" s="6"/>
      <c r="M18" s="6"/>
      <c r="N18" s="6"/>
    </row>
    <row r="19" spans="1:18">
      <c r="A19" s="6"/>
      <c r="B19" s="6"/>
      <c r="C19" s="7"/>
      <c r="D19" s="6"/>
      <c r="E19" s="6"/>
      <c r="F19" s="6"/>
      <c r="G19" s="6"/>
      <c r="H19" s="6"/>
      <c r="I19" s="6"/>
      <c r="J19" s="6"/>
      <c r="K19" s="6"/>
      <c r="L19" s="6"/>
      <c r="M19" s="6"/>
      <c r="N19" s="6"/>
    </row>
    <row r="20" spans="1:18">
      <c r="A20" s="6"/>
      <c r="B20" s="6"/>
      <c r="C20" s="7"/>
      <c r="D20" s="6"/>
      <c r="E20" s="6"/>
      <c r="F20" s="6"/>
      <c r="G20" s="6"/>
      <c r="H20" s="6"/>
      <c r="I20" s="6"/>
      <c r="J20" s="6"/>
      <c r="K20" s="6"/>
      <c r="L20" s="6"/>
      <c r="M20" s="6"/>
      <c r="N20" s="6"/>
    </row>
    <row r="21" spans="1:18">
      <c r="A21" s="6"/>
      <c r="B21" s="6"/>
      <c r="C21" s="7"/>
      <c r="D21" s="6"/>
      <c r="E21" s="6"/>
      <c r="F21" s="6"/>
      <c r="G21" s="6"/>
      <c r="H21" s="6"/>
      <c r="I21" s="6"/>
      <c r="K21" s="6"/>
      <c r="L21" s="6"/>
      <c r="M21" s="6"/>
      <c r="N21" s="6"/>
    </row>
    <row r="22" spans="1:18">
      <c r="A22" s="6"/>
      <c r="B22" s="6"/>
      <c r="C22" s="7"/>
      <c r="D22" s="6"/>
      <c r="E22" s="6"/>
      <c r="F22" s="6"/>
      <c r="G22" s="6"/>
      <c r="H22" s="6"/>
      <c r="I22" s="6"/>
      <c r="J22" s="6"/>
      <c r="K22" s="6"/>
      <c r="L22" s="6"/>
      <c r="M22" s="6"/>
      <c r="N22" s="6"/>
    </row>
    <row r="23" spans="1:18">
      <c r="A23" s="6"/>
      <c r="B23" s="6"/>
      <c r="C23" s="7"/>
      <c r="D23" s="6"/>
      <c r="E23" s="6"/>
      <c r="F23" s="6"/>
      <c r="G23" s="6"/>
      <c r="H23" s="6"/>
      <c r="I23" s="6"/>
      <c r="J23" s="6"/>
      <c r="K23" s="6"/>
      <c r="L23" s="6"/>
      <c r="M23" s="6"/>
      <c r="N23" s="6"/>
    </row>
    <row r="24" spans="1:18">
      <c r="A24" s="6"/>
      <c r="B24" s="6"/>
      <c r="C24" s="7"/>
      <c r="D24" s="6"/>
      <c r="E24" s="6"/>
      <c r="F24" s="6"/>
      <c r="G24" s="6"/>
      <c r="H24" s="6"/>
      <c r="I24" s="6"/>
      <c r="J24" s="6"/>
      <c r="K24" s="6"/>
      <c r="L24" s="6"/>
      <c r="M24" s="6"/>
      <c r="N24" s="6"/>
      <c r="R24" s="18"/>
    </row>
    <row r="25" spans="1:18">
      <c r="A25" s="6"/>
      <c r="B25" s="6"/>
      <c r="C25" s="7"/>
      <c r="D25" s="6"/>
      <c r="E25" s="6"/>
      <c r="F25" s="6"/>
      <c r="G25" s="6"/>
      <c r="H25" s="6"/>
      <c r="I25" s="6"/>
      <c r="J25" s="6"/>
      <c r="K25" s="6"/>
      <c r="L25" s="6"/>
      <c r="M25" s="6"/>
      <c r="N25" s="6"/>
    </row>
    <row r="26" spans="1:18">
      <c r="A26" s="19"/>
      <c r="B26" s="6"/>
      <c r="C26" s="7"/>
      <c r="D26" s="6"/>
      <c r="E26" s="6"/>
      <c r="F26" s="6"/>
      <c r="G26" s="6"/>
      <c r="H26" s="6"/>
      <c r="I26" s="6"/>
      <c r="J26" s="6"/>
      <c r="K26" s="6"/>
      <c r="L26" s="6"/>
      <c r="M26" s="6"/>
      <c r="N26" s="6"/>
    </row>
    <row r="27" spans="1:18">
      <c r="A27" s="19"/>
      <c r="B27" s="6"/>
      <c r="C27" s="7"/>
      <c r="D27" s="6"/>
      <c r="E27" s="6"/>
      <c r="F27" s="6"/>
      <c r="G27" s="6"/>
      <c r="H27" s="6"/>
      <c r="I27" s="6"/>
      <c r="J27" s="6"/>
      <c r="K27" s="6"/>
      <c r="L27" s="6"/>
      <c r="M27" s="6"/>
      <c r="N27" s="6"/>
    </row>
    <row r="28" spans="1:18">
      <c r="A28" s="19"/>
      <c r="B28" s="6"/>
      <c r="C28" s="7"/>
      <c r="D28" s="6"/>
      <c r="E28" s="6"/>
      <c r="F28" s="6"/>
      <c r="G28" s="6"/>
      <c r="H28" s="6"/>
      <c r="I28" s="6"/>
      <c r="J28" s="6"/>
      <c r="K28" s="6"/>
      <c r="L28" s="6"/>
      <c r="M28" s="6"/>
      <c r="N28" s="6"/>
    </row>
    <row r="29" spans="1:18">
      <c r="A29" s="19"/>
      <c r="B29" s="6"/>
      <c r="C29" s="7"/>
      <c r="D29" s="6"/>
      <c r="E29" s="6"/>
      <c r="F29" s="6"/>
      <c r="G29" s="6"/>
      <c r="H29" s="6"/>
      <c r="I29" s="6"/>
      <c r="J29" s="6"/>
      <c r="K29" s="6"/>
      <c r="L29" s="6"/>
      <c r="M29" s="6"/>
      <c r="N29" s="6"/>
    </row>
    <row r="30" spans="1:18">
      <c r="A30" s="19"/>
      <c r="B30" s="6"/>
      <c r="C30" s="7"/>
      <c r="D30" s="6"/>
      <c r="E30" s="6"/>
      <c r="F30" s="6"/>
      <c r="G30" s="6"/>
      <c r="H30" s="6"/>
      <c r="I30" s="6"/>
      <c r="J30" s="6"/>
      <c r="K30" s="6"/>
      <c r="L30" s="6"/>
      <c r="M30" s="6"/>
      <c r="N30" s="6"/>
    </row>
    <row r="31" spans="1:18">
      <c r="A31" s="19"/>
      <c r="B31" s="6"/>
      <c r="C31" s="7"/>
      <c r="D31" s="6"/>
      <c r="E31" s="6"/>
      <c r="F31" s="6"/>
      <c r="G31" s="6"/>
      <c r="H31" s="6"/>
      <c r="I31" s="6"/>
      <c r="J31" s="6"/>
      <c r="K31" s="6"/>
      <c r="L31" s="6"/>
      <c r="M31" s="6"/>
      <c r="N31" s="6"/>
    </row>
    <row r="32" spans="1:18">
      <c r="A32" s="19"/>
      <c r="B32" s="6"/>
      <c r="C32" s="7"/>
      <c r="D32" s="6"/>
      <c r="E32" s="6"/>
      <c r="F32" s="6"/>
      <c r="G32" s="6"/>
      <c r="H32" s="6"/>
      <c r="I32" s="6"/>
      <c r="J32" s="6"/>
      <c r="K32" s="6"/>
      <c r="L32" s="6"/>
      <c r="M32" s="6"/>
      <c r="N32" s="6"/>
    </row>
    <row r="33" spans="1:14">
      <c r="A33" s="6"/>
      <c r="B33" s="6"/>
      <c r="C33" s="7"/>
      <c r="D33" s="6"/>
      <c r="E33" s="6"/>
      <c r="F33" s="6"/>
      <c r="G33" s="6"/>
      <c r="H33" s="6"/>
      <c r="I33" s="6"/>
      <c r="J33" s="6"/>
      <c r="K33" s="6"/>
      <c r="L33" s="6"/>
      <c r="M33" s="6"/>
      <c r="N33" s="6"/>
    </row>
    <row r="34" spans="1:14">
      <c r="A34" s="6"/>
      <c r="B34" s="6"/>
      <c r="C34" s="7"/>
      <c r="D34" s="6"/>
      <c r="E34" s="6"/>
      <c r="F34" s="6"/>
      <c r="G34" s="6"/>
      <c r="H34" s="6"/>
      <c r="I34" s="6"/>
      <c r="J34" s="6"/>
      <c r="K34" s="6"/>
      <c r="L34" s="6"/>
      <c r="M34" s="6"/>
      <c r="N34" s="6"/>
    </row>
    <row r="35" spans="1:14">
      <c r="A35" s="20"/>
      <c r="B35" s="20"/>
      <c r="C35" s="21"/>
      <c r="D35" s="20"/>
      <c r="E35" s="20"/>
      <c r="F35" s="20"/>
      <c r="G35" s="20"/>
      <c r="H35" s="20"/>
      <c r="I35" s="20"/>
      <c r="J35" s="20"/>
      <c r="K35" s="20"/>
      <c r="L35" s="20"/>
      <c r="M35" s="20"/>
      <c r="N35" s="20"/>
    </row>
    <row r="36" spans="1:14">
      <c r="A36" s="20"/>
      <c r="B36" s="20"/>
      <c r="C36" s="21"/>
      <c r="D36" s="20"/>
      <c r="E36" s="20"/>
      <c r="F36" s="20"/>
      <c r="G36" s="20"/>
      <c r="H36" s="20"/>
      <c r="I36" s="20"/>
      <c r="J36" s="20"/>
      <c r="K36" s="20"/>
      <c r="L36" s="20"/>
      <c r="M36" s="20"/>
      <c r="N36" s="20"/>
    </row>
    <row r="37" spans="1:14">
      <c r="A37" s="11"/>
      <c r="B37" s="11"/>
      <c r="C37" s="22"/>
      <c r="D37" s="11"/>
      <c r="E37" s="11"/>
      <c r="F37" s="11"/>
      <c r="G37" s="11"/>
      <c r="H37" s="11"/>
      <c r="I37" s="11"/>
      <c r="J37" s="11"/>
      <c r="K37" s="11"/>
      <c r="L37" s="11"/>
      <c r="M37" s="11"/>
      <c r="N37" s="11"/>
    </row>
    <row r="38" spans="1:14">
      <c r="A38" s="6"/>
      <c r="B38" s="6"/>
      <c r="C38" s="7"/>
      <c r="D38" s="6"/>
      <c r="E38" s="6"/>
      <c r="F38" s="6"/>
      <c r="G38" s="6"/>
      <c r="H38" s="6"/>
      <c r="I38" s="6"/>
      <c r="J38" s="6"/>
      <c r="K38" s="6"/>
      <c r="L38" s="6"/>
      <c r="M38" s="6"/>
      <c r="N38" s="6"/>
    </row>
    <row r="39" spans="1:14">
      <c r="A39" s="6"/>
      <c r="B39" s="6"/>
      <c r="C39" s="7"/>
      <c r="D39" s="6"/>
      <c r="E39" s="6"/>
      <c r="F39" s="6"/>
      <c r="G39" s="6"/>
      <c r="H39" s="6"/>
      <c r="I39" s="6"/>
      <c r="J39" s="6"/>
      <c r="K39" s="6"/>
      <c r="L39" s="6"/>
      <c r="M39" s="6"/>
      <c r="N39" s="6"/>
    </row>
    <row r="40" spans="1:14">
      <c r="A40" s="6"/>
      <c r="B40" s="6"/>
      <c r="C40" s="7"/>
      <c r="D40" s="6"/>
      <c r="E40" s="6"/>
      <c r="F40" s="6"/>
      <c r="G40" s="6"/>
      <c r="H40" s="6"/>
      <c r="I40" s="6"/>
      <c r="J40" s="6"/>
      <c r="K40" s="6"/>
      <c r="L40" s="6"/>
      <c r="M40" s="6"/>
      <c r="N40" s="6"/>
    </row>
    <row r="41" spans="1:14">
      <c r="A41" s="6"/>
      <c r="B41" s="6"/>
      <c r="C41" s="7"/>
      <c r="D41" s="6"/>
      <c r="E41" s="6"/>
      <c r="F41" s="6"/>
      <c r="G41" s="6"/>
      <c r="H41" s="6"/>
      <c r="I41" s="6"/>
      <c r="J41" s="6"/>
      <c r="K41" s="6"/>
      <c r="L41" s="6"/>
      <c r="M41" s="6"/>
      <c r="N41" s="6"/>
    </row>
    <row r="42" spans="1:14">
      <c r="A42" s="6"/>
      <c r="B42" s="6"/>
      <c r="C42" s="7"/>
      <c r="D42" s="6"/>
      <c r="E42" s="6"/>
      <c r="F42" s="6"/>
      <c r="G42" s="6"/>
      <c r="H42" s="6"/>
      <c r="I42" s="6"/>
      <c r="J42" s="6"/>
      <c r="K42" s="6"/>
      <c r="L42" s="6"/>
      <c r="M42" s="6"/>
      <c r="N42" s="6"/>
    </row>
    <row r="43" spans="1:14">
      <c r="A43" s="6"/>
      <c r="B43" s="6"/>
      <c r="C43" s="7"/>
      <c r="D43" s="6"/>
      <c r="E43" s="6"/>
      <c r="F43" s="6"/>
      <c r="G43" s="6"/>
      <c r="H43" s="6"/>
      <c r="I43" s="6"/>
      <c r="J43" s="6"/>
      <c r="K43" s="6"/>
      <c r="L43" s="6"/>
      <c r="M43" s="6"/>
      <c r="N43" s="6"/>
    </row>
    <row r="44" spans="1:14">
      <c r="A44" s="6"/>
      <c r="B44" s="6"/>
      <c r="C44" s="7"/>
      <c r="D44" s="6"/>
      <c r="E44" s="6"/>
      <c r="F44" s="6"/>
      <c r="G44" s="6"/>
      <c r="H44" s="6"/>
      <c r="I44" s="6"/>
      <c r="J44" s="6"/>
      <c r="K44" s="6"/>
      <c r="L44" s="6"/>
      <c r="M44" s="6"/>
      <c r="N44" s="6"/>
    </row>
    <row r="45" spans="1:14">
      <c r="A45" s="6"/>
      <c r="B45" s="6"/>
      <c r="C45" s="7"/>
      <c r="D45" s="6"/>
      <c r="E45" s="6"/>
      <c r="F45" s="6"/>
      <c r="G45" s="6"/>
      <c r="H45" s="6"/>
      <c r="I45" s="6"/>
      <c r="J45" s="6"/>
      <c r="K45" s="6"/>
      <c r="L45" s="6"/>
      <c r="M45" s="6"/>
      <c r="N45" s="6"/>
    </row>
    <row r="46" spans="1:14">
      <c r="A46" s="23"/>
      <c r="B46" s="23"/>
      <c r="C46" s="24"/>
      <c r="D46" s="23"/>
      <c r="E46" s="23"/>
      <c r="F46" s="23"/>
      <c r="G46" s="23"/>
      <c r="H46" s="23"/>
      <c r="I46" s="23"/>
      <c r="J46" s="23"/>
      <c r="K46" s="23"/>
      <c r="L46" s="23"/>
      <c r="M46" s="23"/>
      <c r="N46" s="23"/>
    </row>
    <row r="48" spans="1:14">
      <c r="A48" s="25" t="s">
        <v>33</v>
      </c>
      <c r="B48" s="25"/>
      <c r="C48" s="25"/>
      <c r="D48" s="25"/>
      <c r="E48" s="25"/>
      <c r="F48" s="25"/>
      <c r="G48" s="26"/>
      <c r="H48" s="28"/>
    </row>
    <row r="49" spans="1:14" ht="15.75" customHeight="1">
      <c r="A49" s="27" t="s">
        <v>34</v>
      </c>
      <c r="B49" s="25"/>
      <c r="C49" s="25"/>
      <c r="D49" s="25"/>
      <c r="E49" s="25"/>
      <c r="F49" s="25"/>
      <c r="G49" s="28"/>
      <c r="H49" s="28"/>
      <c r="I49" s="5"/>
      <c r="J49" s="5"/>
      <c r="K49" s="5"/>
      <c r="L49" s="5"/>
      <c r="M49" s="5"/>
      <c r="N49" s="5"/>
    </row>
    <row r="50" spans="1:14" ht="15.75" customHeight="1">
      <c r="A50" s="25" t="s">
        <v>35</v>
      </c>
      <c r="B50" s="25"/>
      <c r="C50" s="25"/>
      <c r="D50" s="25"/>
      <c r="E50" s="25"/>
      <c r="F50" s="25"/>
      <c r="G50" s="28"/>
      <c r="H50" s="28"/>
      <c r="I50" s="5"/>
      <c r="J50" s="5"/>
      <c r="K50" s="5"/>
      <c r="L50" s="5"/>
      <c r="M50" s="5"/>
      <c r="N50" s="5"/>
    </row>
    <row r="51" spans="1:14" ht="15.75" customHeight="1">
      <c r="A51" s="25" t="s">
        <v>36</v>
      </c>
      <c r="B51" s="25"/>
      <c r="C51" s="25"/>
      <c r="D51" s="25"/>
      <c r="E51" s="25"/>
      <c r="F51" s="25"/>
      <c r="G51" s="28" t="s">
        <v>37</v>
      </c>
      <c r="H51" s="28"/>
      <c r="I51" s="13"/>
      <c r="J51" s="5"/>
      <c r="K51" s="5"/>
      <c r="L51" s="5"/>
      <c r="M51" s="5"/>
      <c r="N51" s="5"/>
    </row>
    <row r="52" spans="1:14">
      <c r="A52" s="25" t="s">
        <v>38</v>
      </c>
      <c r="B52" s="29"/>
      <c r="C52" s="29"/>
      <c r="D52" s="29"/>
      <c r="E52" s="29"/>
      <c r="F52" s="29"/>
      <c r="G52" s="28"/>
      <c r="H52" s="28"/>
      <c r="I52" s="5"/>
      <c r="J52" s="5"/>
      <c r="K52" s="5"/>
      <c r="L52" s="5"/>
      <c r="M52" s="5"/>
      <c r="N52" s="5"/>
    </row>
    <row r="53" spans="1:14">
      <c r="A53" s="30" t="s">
        <v>39</v>
      </c>
      <c r="B53" s="4" t="s">
        <v>40</v>
      </c>
      <c r="C53" s="4" t="s">
        <v>41</v>
      </c>
      <c r="D53" s="4" t="s">
        <v>42</v>
      </c>
      <c r="E53" s="4" t="s">
        <v>43</v>
      </c>
      <c r="F53" s="4" t="s">
        <v>44</v>
      </c>
      <c r="G53" s="5"/>
      <c r="H53" s="5"/>
      <c r="I53" s="31"/>
      <c r="J53" s="5"/>
      <c r="K53" s="5"/>
      <c r="L53" s="5"/>
      <c r="M53" s="5"/>
    </row>
    <row r="54" spans="1:14">
      <c r="A54" s="6"/>
      <c r="B54" s="6"/>
      <c r="C54" s="6"/>
      <c r="D54" s="6"/>
      <c r="E54" s="6"/>
      <c r="F54" s="6"/>
      <c r="I54" s="31"/>
    </row>
    <row r="55" spans="1:14">
      <c r="A55" s="6"/>
      <c r="B55" s="6"/>
      <c r="C55" s="6"/>
      <c r="D55" s="6"/>
      <c r="E55" s="6"/>
      <c r="F55" s="6"/>
      <c r="I55" s="31"/>
    </row>
    <row r="56" spans="1:14">
      <c r="A56" s="6"/>
      <c r="B56" s="6"/>
      <c r="C56" s="6"/>
      <c r="D56" s="6"/>
      <c r="E56" s="6"/>
      <c r="F56" s="6"/>
      <c r="I56" s="31"/>
    </row>
    <row r="57" spans="1:14">
      <c r="A57" s="6"/>
      <c r="B57" s="6"/>
      <c r="C57" s="6"/>
      <c r="D57" s="6"/>
      <c r="E57" s="6"/>
      <c r="F57" s="6"/>
    </row>
    <row r="58" spans="1:14">
      <c r="A58" s="6"/>
      <c r="B58" s="6"/>
      <c r="C58" s="6"/>
      <c r="D58" s="6"/>
      <c r="E58" s="6"/>
      <c r="F58" s="6"/>
    </row>
    <row r="59" spans="1:14">
      <c r="A59" s="6"/>
      <c r="B59" s="6"/>
      <c r="C59" s="6"/>
      <c r="D59" s="6"/>
      <c r="E59" s="6"/>
      <c r="F59" s="6"/>
    </row>
    <row r="60" spans="1:14">
      <c r="A60" s="6"/>
      <c r="B60" s="6"/>
      <c r="C60" s="6"/>
      <c r="D60" s="6"/>
      <c r="E60" s="6"/>
      <c r="F60" s="6"/>
    </row>
    <row r="61" spans="1:14">
      <c r="A61" s="6"/>
      <c r="B61" s="6"/>
      <c r="C61" s="6"/>
      <c r="D61" s="6"/>
      <c r="E61" s="6"/>
      <c r="F61" s="6"/>
    </row>
    <row r="62" spans="1:14">
      <c r="A62" s="6"/>
      <c r="B62" s="6"/>
      <c r="C62" s="6"/>
      <c r="D62" s="6"/>
      <c r="E62" s="6"/>
      <c r="F62" s="6"/>
    </row>
    <row r="63" spans="1:14">
      <c r="A63" s="6"/>
      <c r="B63" s="6"/>
      <c r="C63" s="6"/>
      <c r="D63" s="6"/>
      <c r="E63" s="6"/>
      <c r="F63" s="6"/>
    </row>
    <row r="64" spans="1:14">
      <c r="A64" s="6"/>
      <c r="B64" s="6"/>
      <c r="C64" s="6"/>
      <c r="D64" s="6"/>
      <c r="E64" s="6"/>
      <c r="F64" s="6"/>
    </row>
    <row r="65" spans="1:6">
      <c r="A65" s="6"/>
      <c r="B65" s="6"/>
      <c r="C65" s="6"/>
      <c r="D65" s="6"/>
      <c r="E65" s="6"/>
      <c r="F65" s="6"/>
    </row>
    <row r="66" spans="1:6">
      <c r="A66" s="6"/>
      <c r="B66" s="6"/>
      <c r="C66" s="6"/>
      <c r="D66" s="6"/>
      <c r="E66" s="6"/>
      <c r="F66" s="6"/>
    </row>
    <row r="67" spans="1:6">
      <c r="A67" s="6"/>
      <c r="B67" s="6"/>
      <c r="C67" s="6"/>
      <c r="D67" s="6"/>
      <c r="E67" s="6"/>
      <c r="F67" s="6"/>
    </row>
    <row r="68" spans="1:6">
      <c r="A68" s="6"/>
      <c r="B68" s="6"/>
      <c r="C68" s="6"/>
      <c r="D68" s="6"/>
      <c r="E68" s="6"/>
      <c r="F68" s="6"/>
    </row>
    <row r="69" spans="1:6">
      <c r="A69" s="6"/>
      <c r="B69" s="6"/>
      <c r="C69" s="6"/>
      <c r="D69" s="6"/>
      <c r="E69" s="6"/>
      <c r="F69" s="6"/>
    </row>
    <row r="70" spans="1:6">
      <c r="A70" s="6"/>
      <c r="B70" s="6"/>
      <c r="C70" s="6"/>
      <c r="D70" s="6"/>
      <c r="E70" s="6"/>
      <c r="F70" s="6"/>
    </row>
    <row r="71" spans="1:6">
      <c r="A71" s="6"/>
      <c r="B71" s="6"/>
      <c r="C71" s="6"/>
      <c r="D71" s="6"/>
      <c r="E71" s="6"/>
      <c r="F71" s="6"/>
    </row>
    <row r="72" spans="1:6">
      <c r="A72" s="6"/>
      <c r="B72" s="6"/>
      <c r="C72" s="6"/>
      <c r="D72" s="6"/>
      <c r="E72" s="6"/>
      <c r="F72" s="6"/>
    </row>
    <row r="73" spans="1:6">
      <c r="A73" s="6"/>
      <c r="B73" s="6"/>
      <c r="C73" s="6"/>
      <c r="D73" s="6"/>
      <c r="E73" s="6"/>
      <c r="F73" s="6"/>
    </row>
    <row r="74" spans="1:6">
      <c r="A74" s="6"/>
      <c r="B74" s="6"/>
      <c r="C74" s="6"/>
      <c r="D74" s="6"/>
      <c r="E74" s="6"/>
      <c r="F74" s="6"/>
    </row>
    <row r="75" spans="1:6">
      <c r="A75" s="6"/>
      <c r="B75" s="6"/>
      <c r="C75" s="6"/>
      <c r="D75" s="6"/>
      <c r="E75" s="6"/>
      <c r="F75" s="6"/>
    </row>
    <row r="76" spans="1:6">
      <c r="A76" s="6"/>
      <c r="B76" s="6"/>
      <c r="C76" s="6"/>
      <c r="D76" s="6"/>
      <c r="E76" s="6"/>
      <c r="F76" s="6"/>
    </row>
    <row r="77" spans="1:6">
      <c r="A77" s="6"/>
      <c r="B77" s="6"/>
      <c r="C77" s="6"/>
      <c r="D77" s="6"/>
      <c r="E77" s="6"/>
      <c r="F77" s="6"/>
    </row>
    <row r="78" spans="1:6">
      <c r="A78" s="6"/>
      <c r="B78" s="6"/>
      <c r="C78" s="6"/>
      <c r="D78" s="6"/>
      <c r="E78" s="6"/>
      <c r="F78" s="6"/>
    </row>
    <row r="79" spans="1:6">
      <c r="A79" s="6"/>
      <c r="B79" s="6"/>
      <c r="C79" s="6"/>
      <c r="D79" s="6"/>
      <c r="E79" s="6"/>
      <c r="F79" s="6"/>
    </row>
    <row r="80" spans="1:6">
      <c r="A80" s="6"/>
      <c r="B80" s="6"/>
      <c r="C80" s="6"/>
      <c r="D80" s="6"/>
      <c r="E80" s="6"/>
      <c r="F80" s="6"/>
    </row>
    <row r="81" spans="1:6">
      <c r="A81" s="6"/>
      <c r="B81" s="6"/>
      <c r="C81" s="6"/>
      <c r="D81" s="6"/>
      <c r="E81" s="6"/>
      <c r="F81" s="6"/>
    </row>
    <row r="82" spans="1:6">
      <c r="A82" s="6"/>
      <c r="B82" s="6"/>
      <c r="C82" s="6"/>
      <c r="D82" s="6"/>
      <c r="E82" s="6"/>
      <c r="F82" s="6"/>
    </row>
    <row r="83" spans="1:6">
      <c r="A83" s="6"/>
      <c r="B83" s="6"/>
      <c r="C83" s="6"/>
      <c r="D83" s="6"/>
      <c r="E83" s="6"/>
      <c r="F83" s="6"/>
    </row>
    <row r="84" spans="1:6">
      <c r="A84" s="6"/>
      <c r="B84" s="6"/>
      <c r="C84" s="6"/>
      <c r="D84" s="6"/>
      <c r="E84" s="6"/>
      <c r="F84" s="6"/>
    </row>
    <row r="85" spans="1:6">
      <c r="A85" s="6"/>
      <c r="B85" s="6"/>
      <c r="C85" s="6"/>
      <c r="D85" s="6"/>
      <c r="E85" s="6"/>
      <c r="F85" s="6"/>
    </row>
    <row r="86" spans="1:6">
      <c r="A86" s="6"/>
      <c r="B86" s="6"/>
      <c r="C86" s="6"/>
      <c r="D86" s="6"/>
      <c r="E86" s="6"/>
      <c r="F86" s="6"/>
    </row>
    <row r="87" spans="1:6">
      <c r="A87" s="6"/>
      <c r="B87" s="6"/>
      <c r="C87" s="6"/>
      <c r="D87" s="6"/>
      <c r="E87" s="6"/>
      <c r="F87" s="6"/>
    </row>
    <row r="88" spans="1:6">
      <c r="A88" s="6"/>
      <c r="B88" s="6"/>
      <c r="C88" s="6"/>
      <c r="D88" s="6"/>
      <c r="E88" s="6"/>
      <c r="F88" s="6"/>
    </row>
    <row r="89" spans="1:6">
      <c r="A89" s="6"/>
      <c r="B89" s="6"/>
      <c r="C89" s="6"/>
      <c r="D89" s="6"/>
      <c r="E89" s="6"/>
      <c r="F89" s="6"/>
    </row>
    <row r="90" spans="1:6">
      <c r="A90" s="6"/>
      <c r="B90" s="6"/>
      <c r="C90" s="6"/>
      <c r="D90" s="6"/>
      <c r="E90" s="6"/>
      <c r="F90" s="6"/>
    </row>
    <row r="91" spans="1:6">
      <c r="A91" s="6"/>
      <c r="B91" s="6"/>
      <c r="C91" s="6"/>
      <c r="D91" s="6"/>
      <c r="E91" s="6"/>
      <c r="F91" s="6"/>
    </row>
    <row r="92" spans="1:6">
      <c r="A92" s="6"/>
      <c r="B92" s="6"/>
      <c r="C92" s="6"/>
      <c r="D92" s="6"/>
      <c r="E92" s="6"/>
      <c r="F92" s="6"/>
    </row>
    <row r="93" spans="1:6">
      <c r="A93" s="6"/>
      <c r="B93" s="6"/>
      <c r="C93" s="6"/>
      <c r="D93" s="6"/>
      <c r="E93" s="6"/>
      <c r="F93" s="6"/>
    </row>
    <row r="94" spans="1:6">
      <c r="A94" s="6"/>
      <c r="B94" s="6"/>
      <c r="C94" s="6"/>
      <c r="D94" s="6"/>
      <c r="E94" s="6"/>
      <c r="F94" s="6"/>
    </row>
    <row r="95" spans="1:6">
      <c r="A95" s="6"/>
      <c r="B95" s="6"/>
      <c r="C95" s="6"/>
      <c r="D95" s="6"/>
      <c r="E95" s="6"/>
      <c r="F95" s="6"/>
    </row>
    <row r="96" spans="1:6">
      <c r="A96" s="6"/>
      <c r="B96" s="6"/>
      <c r="C96" s="6"/>
      <c r="D96" s="6"/>
      <c r="E96" s="6"/>
      <c r="F96" s="6"/>
    </row>
    <row r="97" spans="1:6">
      <c r="A97" s="6"/>
      <c r="B97" s="6"/>
      <c r="C97" s="6"/>
      <c r="D97" s="6"/>
      <c r="E97" s="6"/>
      <c r="F97" s="6"/>
    </row>
    <row r="98" spans="1:6">
      <c r="A98" s="6"/>
      <c r="B98" s="6"/>
      <c r="C98" s="6"/>
      <c r="D98" s="6"/>
      <c r="E98" s="6"/>
      <c r="F98" s="6"/>
    </row>
    <row r="99" spans="1:6">
      <c r="A99" s="6"/>
      <c r="B99" s="6"/>
      <c r="C99" s="6"/>
      <c r="D99" s="6"/>
      <c r="E99" s="6"/>
      <c r="F99" s="6"/>
    </row>
    <row r="100" spans="1:6">
      <c r="A100" s="6"/>
      <c r="B100" s="6"/>
      <c r="C100" s="6"/>
      <c r="D100" s="6"/>
      <c r="E100" s="6"/>
      <c r="F100" s="6"/>
    </row>
    <row r="101" spans="1:6">
      <c r="A101" s="6"/>
      <c r="B101" s="6"/>
      <c r="C101" s="6"/>
      <c r="D101" s="6"/>
      <c r="E101" s="6"/>
      <c r="F101" s="6"/>
    </row>
    <row r="102" spans="1:6">
      <c r="A102" s="6"/>
      <c r="B102" s="6"/>
      <c r="C102" s="6"/>
      <c r="D102" s="6"/>
      <c r="E102" s="6"/>
      <c r="F102" s="6"/>
    </row>
    <row r="103" spans="1:6">
      <c r="A103" s="6"/>
      <c r="B103" s="6"/>
      <c r="C103" s="6"/>
      <c r="D103" s="6"/>
      <c r="E103" s="6"/>
      <c r="F103" s="6"/>
    </row>
    <row r="104" spans="1:6">
      <c r="A104" s="6"/>
      <c r="B104" s="6"/>
      <c r="C104" s="6"/>
      <c r="D104" s="6"/>
      <c r="E104" s="6"/>
      <c r="F104" s="6"/>
    </row>
    <row r="105" spans="1:6">
      <c r="A105" s="6"/>
      <c r="B105" s="6"/>
      <c r="C105" s="6"/>
      <c r="D105" s="6"/>
      <c r="E105" s="6"/>
      <c r="F105" s="6"/>
    </row>
    <row r="106" spans="1:6">
      <c r="A106" s="6"/>
      <c r="B106" s="6"/>
      <c r="C106" s="6"/>
      <c r="D106" s="6"/>
      <c r="E106" s="6"/>
      <c r="F106" s="6"/>
    </row>
    <row r="107" spans="1:6">
      <c r="A107" s="6"/>
      <c r="B107" s="6"/>
      <c r="C107" s="6"/>
      <c r="D107" s="6"/>
      <c r="E107" s="6"/>
      <c r="F107" s="6"/>
    </row>
    <row r="108" spans="1:6">
      <c r="A108" s="6"/>
      <c r="B108" s="6"/>
      <c r="C108" s="6"/>
      <c r="D108" s="6"/>
      <c r="E108" s="6"/>
      <c r="F108" s="6"/>
    </row>
    <row r="109" spans="1:6">
      <c r="A109" s="6"/>
      <c r="B109" s="6"/>
      <c r="C109" s="6"/>
      <c r="D109" s="6"/>
      <c r="E109" s="6"/>
      <c r="F109" s="6"/>
    </row>
    <row r="110" spans="1:6">
      <c r="A110" s="6"/>
      <c r="B110" s="6"/>
      <c r="C110" s="6"/>
      <c r="D110" s="6"/>
      <c r="E110" s="6"/>
      <c r="F110" s="6"/>
    </row>
    <row r="111" spans="1:6">
      <c r="A111" s="6"/>
      <c r="B111" s="6"/>
      <c r="C111" s="6"/>
      <c r="D111" s="6"/>
      <c r="E111" s="6"/>
      <c r="F111" s="6"/>
    </row>
    <row r="112" spans="1:6">
      <c r="A112" s="6"/>
      <c r="B112" s="6"/>
      <c r="C112" s="6"/>
      <c r="D112" s="6"/>
      <c r="E112" s="6"/>
      <c r="F112" s="6"/>
    </row>
    <row r="113" spans="1:6">
      <c r="A113" s="6"/>
      <c r="B113" s="6"/>
      <c r="C113" s="6"/>
      <c r="D113" s="6"/>
      <c r="E113" s="6"/>
      <c r="F113" s="6"/>
    </row>
    <row r="114" spans="1:6">
      <c r="A114" s="6"/>
      <c r="B114" s="6"/>
      <c r="C114" s="6"/>
      <c r="D114" s="6"/>
      <c r="E114" s="6"/>
      <c r="F114" s="6"/>
    </row>
    <row r="115" spans="1:6">
      <c r="A115" s="6"/>
      <c r="B115" s="6"/>
      <c r="C115" s="6"/>
      <c r="D115" s="6"/>
      <c r="E115" s="6"/>
      <c r="F115" s="6"/>
    </row>
    <row r="116" spans="1:6">
      <c r="A116" s="6"/>
      <c r="B116" s="6"/>
      <c r="C116" s="6"/>
      <c r="D116" s="6"/>
      <c r="E116" s="6"/>
      <c r="F116" s="6"/>
    </row>
    <row r="117" spans="1:6">
      <c r="A117" s="6"/>
      <c r="B117" s="6"/>
      <c r="C117" s="6"/>
      <c r="D117" s="6"/>
      <c r="E117" s="6"/>
      <c r="F117" s="6"/>
    </row>
    <row r="118" spans="1:6">
      <c r="A118" s="6"/>
      <c r="B118" s="6"/>
      <c r="C118" s="6"/>
      <c r="D118" s="6"/>
      <c r="E118" s="6"/>
      <c r="F118" s="6"/>
    </row>
    <row r="119" spans="1:6">
      <c r="A119" s="6"/>
      <c r="B119" s="6"/>
      <c r="C119" s="6"/>
      <c r="D119" s="6"/>
      <c r="E119" s="6"/>
      <c r="F119" s="6"/>
    </row>
    <row r="120" spans="1:6">
      <c r="A120" s="6"/>
      <c r="B120" s="6"/>
      <c r="C120" s="6"/>
      <c r="D120" s="6"/>
      <c r="E120" s="6"/>
      <c r="F120" s="6"/>
    </row>
    <row r="121" spans="1:6">
      <c r="A121" s="6"/>
      <c r="B121" s="6"/>
      <c r="C121" s="6"/>
      <c r="D121" s="6"/>
      <c r="E121" s="6"/>
      <c r="F121" s="6"/>
    </row>
    <row r="122" spans="1:6">
      <c r="A122" s="6"/>
      <c r="B122" s="6"/>
      <c r="C122" s="6"/>
      <c r="D122" s="6"/>
      <c r="E122" s="6"/>
      <c r="F122" s="6"/>
    </row>
    <row r="123" spans="1:6">
      <c r="A123" s="6"/>
      <c r="B123" s="6"/>
      <c r="C123" s="6"/>
      <c r="D123" s="6"/>
      <c r="E123" s="6"/>
      <c r="F123" s="6"/>
    </row>
    <row r="124" spans="1:6">
      <c r="A124" s="6"/>
      <c r="B124" s="6"/>
      <c r="C124" s="6"/>
      <c r="D124" s="6"/>
      <c r="E124" s="6"/>
      <c r="F124" s="6"/>
    </row>
    <row r="125" spans="1:6">
      <c r="A125" s="6"/>
      <c r="B125" s="6"/>
      <c r="C125" s="6"/>
      <c r="D125" s="6"/>
      <c r="E125" s="6"/>
      <c r="F125" s="6"/>
    </row>
    <row r="126" spans="1:6">
      <c r="A126" s="6"/>
      <c r="B126" s="6"/>
      <c r="C126" s="6"/>
      <c r="D126" s="6"/>
      <c r="E126" s="6"/>
      <c r="F126" s="6"/>
    </row>
    <row r="127" spans="1:6">
      <c r="A127" s="6"/>
      <c r="B127" s="6"/>
      <c r="C127" s="6"/>
      <c r="D127" s="6"/>
      <c r="E127" s="6"/>
      <c r="F127" s="6"/>
    </row>
    <row r="128" spans="1:6">
      <c r="A128" s="6"/>
      <c r="B128" s="6"/>
      <c r="C128" s="6"/>
      <c r="D128" s="6"/>
      <c r="E128" s="6"/>
      <c r="F128" s="6"/>
    </row>
    <row r="129" spans="1:6">
      <c r="A129" s="6"/>
      <c r="B129" s="6"/>
      <c r="C129" s="6"/>
      <c r="D129" s="6"/>
      <c r="E129" s="6"/>
      <c r="F129" s="6"/>
    </row>
    <row r="130" spans="1:6">
      <c r="A130" s="6"/>
      <c r="B130" s="6"/>
      <c r="C130" s="6"/>
      <c r="D130" s="6"/>
      <c r="E130" s="6"/>
      <c r="F130" s="6"/>
    </row>
    <row r="131" spans="1:6">
      <c r="A131" s="6"/>
      <c r="B131" s="6"/>
      <c r="C131" s="6"/>
      <c r="D131" s="6"/>
      <c r="E131" s="6"/>
      <c r="F131" s="6"/>
    </row>
    <row r="132" spans="1:6">
      <c r="A132" s="6"/>
      <c r="B132" s="6"/>
      <c r="C132" s="6"/>
      <c r="D132" s="6"/>
      <c r="E132" s="6"/>
      <c r="F132" s="6"/>
    </row>
    <row r="133" spans="1:6">
      <c r="A133" s="6"/>
      <c r="B133" s="6"/>
      <c r="C133" s="6"/>
      <c r="D133" s="6"/>
      <c r="E133" s="6"/>
      <c r="F133" s="6"/>
    </row>
    <row r="134" spans="1:6">
      <c r="A134" s="6"/>
      <c r="B134" s="6"/>
      <c r="C134" s="6"/>
      <c r="D134" s="6"/>
      <c r="E134" s="6"/>
      <c r="F134" s="6"/>
    </row>
    <row r="135" spans="1:6">
      <c r="A135" s="6"/>
      <c r="B135" s="6"/>
      <c r="C135" s="6"/>
      <c r="D135" s="6"/>
      <c r="E135" s="6"/>
      <c r="F135" s="6"/>
    </row>
    <row r="136" spans="1:6">
      <c r="A136" s="6"/>
      <c r="B136" s="6"/>
      <c r="C136" s="6"/>
      <c r="D136" s="6"/>
      <c r="E136" s="6"/>
      <c r="F136" s="6"/>
    </row>
    <row r="137" spans="1:6">
      <c r="A137" s="6"/>
      <c r="B137" s="6"/>
      <c r="C137" s="6"/>
      <c r="D137" s="6"/>
      <c r="E137" s="6"/>
      <c r="F137" s="6"/>
    </row>
    <row r="138" spans="1:6">
      <c r="A138" s="6"/>
      <c r="B138" s="6"/>
      <c r="C138" s="6"/>
      <c r="D138" s="6"/>
      <c r="E138" s="6"/>
      <c r="F138" s="6"/>
    </row>
    <row r="139" spans="1:6">
      <c r="A139" s="6"/>
      <c r="B139" s="6"/>
      <c r="C139" s="6"/>
      <c r="D139" s="6"/>
      <c r="E139" s="6"/>
      <c r="F139" s="6"/>
    </row>
    <row r="140" spans="1:6">
      <c r="A140" s="6"/>
      <c r="B140" s="6"/>
      <c r="C140" s="6"/>
      <c r="D140" s="6"/>
      <c r="E140" s="6"/>
      <c r="F140" s="6"/>
    </row>
    <row r="141" spans="1:6">
      <c r="A141" s="6"/>
      <c r="B141" s="6"/>
      <c r="C141" s="6"/>
      <c r="D141" s="6"/>
      <c r="E141" s="6"/>
      <c r="F141" s="6"/>
    </row>
    <row r="142" spans="1:6">
      <c r="A142" s="6"/>
      <c r="B142" s="6"/>
      <c r="C142" s="6"/>
      <c r="D142" s="6"/>
      <c r="E142" s="6"/>
      <c r="F142" s="6"/>
    </row>
    <row r="143" spans="1:6">
      <c r="A143" s="6"/>
      <c r="B143" s="6"/>
      <c r="C143" s="6"/>
      <c r="D143" s="6"/>
      <c r="E143" s="6"/>
      <c r="F143" s="6"/>
    </row>
    <row r="144" spans="1:6">
      <c r="A144" s="6"/>
      <c r="B144" s="6"/>
      <c r="C144" s="6"/>
      <c r="D144" s="6"/>
      <c r="E144" s="6"/>
      <c r="F144" s="6"/>
    </row>
    <row r="145" spans="1:6">
      <c r="A145" s="6"/>
      <c r="B145" s="6"/>
      <c r="C145" s="6"/>
      <c r="D145" s="6"/>
      <c r="E145" s="6"/>
      <c r="F145" s="6"/>
    </row>
    <row r="146" spans="1:6">
      <c r="A146" s="6"/>
      <c r="B146" s="6"/>
      <c r="C146" s="6"/>
      <c r="D146" s="6"/>
      <c r="E146" s="6"/>
      <c r="F146" s="6"/>
    </row>
    <row r="147" spans="1:6">
      <c r="A147" s="6"/>
      <c r="B147" s="6"/>
      <c r="C147" s="6"/>
      <c r="D147" s="6"/>
      <c r="E147" s="6"/>
      <c r="F147" s="6"/>
    </row>
    <row r="148" spans="1:6">
      <c r="A148" s="6"/>
      <c r="B148" s="6"/>
      <c r="C148" s="6"/>
      <c r="D148" s="6"/>
      <c r="E148" s="6"/>
      <c r="F148" s="6"/>
    </row>
    <row r="149" spans="1:6">
      <c r="A149" s="6"/>
      <c r="B149" s="6"/>
      <c r="C149" s="6"/>
      <c r="D149" s="6"/>
      <c r="E149" s="6"/>
      <c r="F149" s="6"/>
    </row>
    <row r="150" spans="1:6">
      <c r="A150" s="6"/>
      <c r="B150" s="6"/>
      <c r="C150" s="6"/>
      <c r="D150" s="6"/>
      <c r="E150" s="6"/>
      <c r="F150" s="6"/>
    </row>
    <row r="151" spans="1:6">
      <c r="A151" s="6"/>
      <c r="B151" s="6"/>
      <c r="C151" s="6"/>
      <c r="D151" s="6"/>
      <c r="E151" s="6"/>
      <c r="F151" s="6"/>
    </row>
    <row r="152" spans="1:6">
      <c r="A152" s="6"/>
      <c r="B152" s="6"/>
      <c r="C152" s="6"/>
      <c r="D152" s="6"/>
      <c r="E152" s="6"/>
      <c r="F152" s="6"/>
    </row>
    <row r="153" spans="1:6">
      <c r="A153" s="6"/>
      <c r="B153" s="6"/>
      <c r="C153" s="6"/>
      <c r="D153" s="6"/>
      <c r="E153" s="6"/>
      <c r="F153" s="6"/>
    </row>
    <row r="154" spans="1:6">
      <c r="A154" s="6"/>
      <c r="B154" s="6"/>
      <c r="C154" s="6"/>
      <c r="D154" s="6"/>
      <c r="E154" s="6"/>
      <c r="F154" s="6"/>
    </row>
    <row r="155" spans="1:6">
      <c r="A155" s="6"/>
      <c r="B155" s="6"/>
      <c r="C155" s="6"/>
      <c r="D155" s="6"/>
      <c r="E155" s="6"/>
      <c r="F155" s="6"/>
    </row>
    <row r="156" spans="1:6">
      <c r="A156" s="6"/>
      <c r="B156" s="6"/>
      <c r="C156" s="6"/>
      <c r="D156" s="6"/>
      <c r="E156" s="6"/>
      <c r="F156" s="6"/>
    </row>
    <row r="157" spans="1:6">
      <c r="A157" s="6"/>
      <c r="B157" s="6"/>
      <c r="C157" s="6"/>
      <c r="D157" s="6"/>
      <c r="E157" s="6"/>
      <c r="F157" s="6"/>
    </row>
    <row r="158" spans="1:6">
      <c r="A158" s="6"/>
      <c r="B158" s="6"/>
      <c r="C158" s="6"/>
      <c r="D158" s="6"/>
      <c r="E158" s="6"/>
      <c r="F158" s="6"/>
    </row>
    <row r="159" spans="1:6">
      <c r="A159" s="6"/>
      <c r="B159" s="6"/>
      <c r="C159" s="6"/>
      <c r="D159" s="6"/>
      <c r="E159" s="6"/>
      <c r="F159" s="6"/>
    </row>
    <row r="160" spans="1:6">
      <c r="A160" s="6"/>
      <c r="B160" s="6"/>
      <c r="C160" s="6"/>
      <c r="D160" s="6"/>
      <c r="E160" s="6"/>
      <c r="F160" s="6"/>
    </row>
    <row r="161" spans="1:6">
      <c r="A161" s="6"/>
      <c r="B161" s="6"/>
      <c r="C161" s="6"/>
      <c r="D161" s="6"/>
      <c r="E161" s="6"/>
      <c r="F161" s="6"/>
    </row>
    <row r="162" spans="1:6">
      <c r="A162" s="6"/>
      <c r="B162" s="6"/>
      <c r="C162" s="6"/>
      <c r="D162" s="6"/>
      <c r="E162" s="6"/>
      <c r="F162" s="6"/>
    </row>
    <row r="163" spans="1:6">
      <c r="A163" s="6"/>
      <c r="B163" s="6"/>
      <c r="C163" s="6"/>
      <c r="D163" s="6"/>
      <c r="E163" s="6"/>
      <c r="F163" s="6"/>
    </row>
    <row r="164" spans="1:6">
      <c r="A164" s="6"/>
      <c r="B164" s="6"/>
      <c r="C164" s="6"/>
      <c r="D164" s="6"/>
      <c r="E164" s="6"/>
      <c r="F164" s="6"/>
    </row>
    <row r="165" spans="1:6">
      <c r="A165" s="6"/>
      <c r="B165" s="6"/>
      <c r="C165" s="6"/>
      <c r="D165" s="6"/>
      <c r="E165" s="6"/>
      <c r="F165" s="6"/>
    </row>
    <row r="166" spans="1:6">
      <c r="A166" s="6"/>
      <c r="B166" s="6"/>
      <c r="C166" s="6"/>
      <c r="D166" s="6"/>
      <c r="E166" s="6"/>
      <c r="F166" s="6"/>
    </row>
    <row r="167" spans="1:6">
      <c r="A167" s="6"/>
      <c r="B167" s="6"/>
      <c r="C167" s="6"/>
      <c r="D167" s="6"/>
      <c r="E167" s="6"/>
      <c r="F167" s="6"/>
    </row>
    <row r="168" spans="1:6">
      <c r="A168" s="6"/>
      <c r="B168" s="6"/>
      <c r="C168" s="6"/>
      <c r="D168" s="6"/>
      <c r="E168" s="6"/>
      <c r="F168" s="6"/>
    </row>
    <row r="169" spans="1:6">
      <c r="A169" s="6"/>
      <c r="B169" s="6"/>
      <c r="C169" s="6"/>
      <c r="D169" s="6"/>
      <c r="E169" s="6"/>
      <c r="F169" s="6"/>
    </row>
    <row r="170" spans="1:6">
      <c r="A170" s="6"/>
      <c r="B170" s="6"/>
      <c r="C170" s="6"/>
      <c r="D170" s="6"/>
      <c r="E170" s="6"/>
      <c r="F170" s="6"/>
    </row>
    <row r="171" spans="1:6">
      <c r="A171" s="6"/>
      <c r="B171" s="6"/>
      <c r="C171" s="6"/>
      <c r="D171" s="6"/>
      <c r="E171" s="6"/>
      <c r="F171" s="6"/>
    </row>
    <row r="172" spans="1:6">
      <c r="A172" s="6"/>
      <c r="B172" s="6"/>
      <c r="C172" s="6"/>
      <c r="D172" s="6"/>
      <c r="E172" s="6"/>
      <c r="F172" s="6"/>
    </row>
    <row r="173" spans="1:6">
      <c r="A173" s="6"/>
      <c r="B173" s="6"/>
      <c r="C173" s="6"/>
      <c r="D173" s="6"/>
      <c r="E173" s="6"/>
      <c r="F173" s="6"/>
    </row>
    <row r="174" spans="1:6">
      <c r="A174" s="6"/>
      <c r="B174" s="6"/>
      <c r="C174" s="6"/>
      <c r="D174" s="6"/>
      <c r="E174" s="6"/>
      <c r="F174" s="6"/>
    </row>
    <row r="175" spans="1:6">
      <c r="A175" s="6"/>
      <c r="B175" s="6"/>
      <c r="C175" s="6"/>
      <c r="D175" s="6"/>
      <c r="E175" s="6"/>
      <c r="F175" s="6"/>
    </row>
    <row r="176" spans="1:6">
      <c r="A176" s="6"/>
      <c r="B176" s="6"/>
      <c r="C176" s="6"/>
      <c r="D176" s="6"/>
      <c r="E176" s="6"/>
      <c r="F176" s="6"/>
    </row>
    <row r="177" spans="1:6">
      <c r="A177" s="6"/>
      <c r="B177" s="6"/>
      <c r="C177" s="6"/>
      <c r="D177" s="6"/>
      <c r="E177" s="6"/>
      <c r="F177" s="6"/>
    </row>
    <row r="178" spans="1:6">
      <c r="A178" s="6"/>
      <c r="B178" s="6"/>
      <c r="C178" s="6"/>
      <c r="D178" s="6"/>
      <c r="E178" s="6"/>
      <c r="F178" s="6"/>
    </row>
    <row r="179" spans="1:6">
      <c r="A179" s="6"/>
      <c r="B179" s="6"/>
      <c r="C179" s="6"/>
      <c r="D179" s="6"/>
      <c r="E179" s="6"/>
      <c r="F179" s="6"/>
    </row>
    <row r="180" spans="1:6">
      <c r="A180" s="6"/>
      <c r="B180" s="6"/>
      <c r="C180" s="6"/>
      <c r="D180" s="6"/>
      <c r="E180" s="6"/>
      <c r="F180" s="6"/>
    </row>
    <row r="181" spans="1:6">
      <c r="A181" s="6"/>
      <c r="B181" s="6"/>
      <c r="C181" s="6"/>
      <c r="D181" s="6"/>
      <c r="E181" s="6"/>
      <c r="F181" s="6"/>
    </row>
    <row r="182" spans="1:6">
      <c r="A182" s="6"/>
      <c r="B182" s="6"/>
      <c r="C182" s="6"/>
      <c r="D182" s="6"/>
      <c r="E182" s="6"/>
      <c r="F182" s="6"/>
    </row>
    <row r="183" spans="1:6">
      <c r="A183" s="6"/>
      <c r="B183" s="6"/>
      <c r="C183" s="6"/>
      <c r="D183" s="6"/>
      <c r="E183" s="6"/>
      <c r="F183" s="6"/>
    </row>
  </sheetData>
  <mergeCells count="3">
    <mergeCell ref="E7:I10"/>
    <mergeCell ref="D5:E5"/>
    <mergeCell ref="D6:E6"/>
  </mergeCells>
  <dataValidations xWindow="60" yWindow="487" count="52">
    <dataValidation allowBlank="1" showInputMessage="1" showErrorMessage="1" errorTitle="Date format not correct" error="Please Enter Date in the format: DD.MM.YYYY" sqref="B3" xr:uid="{00000000-0002-0000-0100-000000000000}">
      <formula1>0</formula1>
      <formula2>0</formula2>
    </dataValidation>
    <dataValidation allowBlank="1" showInputMessage="1" showErrorMessage="1" promptTitle="Date" prompt="Please Enter Date in the format: DD.MM.YYYY" sqref="C5:C6" xr:uid="{95418457-36D0-4719-ADC8-F18A36BF2F35}">
      <formula1>0</formula1>
      <formula2>0</formula2>
    </dataValidation>
    <dataValidation allowBlank="1" showInputMessage="1" showErrorMessage="1" promptTitle="Project ID" prompt="Project ID should be in the format: SCCXXXX where XXXX is a 4 digit number_x000a__x000a_Leading Zeros should be entered (eg. SCC0022)_x000a__x000a_Please enter project ID between 0001 and 0250" sqref="A2" xr:uid="{00000000-0002-0000-0100-000002000000}">
      <formula1>0</formula1>
      <formula2>0</formula2>
    </dataValidation>
    <dataValidation allowBlank="1" showInputMessage="1" showErrorMessage="1" promptTitle="Project Title " prompt="Enter the title of your project. " sqref="A11" xr:uid="{00000000-0002-0000-0100-000003000000}">
      <formula1>0</formula1>
      <formula2>0</formula2>
    </dataValidation>
    <dataValidation allowBlank="1" showInputMessage="1" showErrorMessage="1" promptTitle="Feature Type" prompt="Please specifiy the type of the feature. _x000a_It should be either Antibody Capture (HTOs/Antibodies) or Multiplexing Capture (CMO)." sqref="F53" xr:uid="{00000000-0002-0000-0100-000004000000}"/>
    <dataValidation allowBlank="1" showInputMessage="1" showErrorMessage="1" promptTitle="Sequence" prompt="Nucleotide barcode sequence associated with this feature. E.g., antibody barcode or sgRNA protospacer sequence." sqref="E53" xr:uid="{00000000-0002-0000-0100-000005000000}">
      <formula1>0</formula1>
      <formula2>0</formula2>
    </dataValidation>
    <dataValidation allowBlank="1" showInputMessage="1" showErrorMessage="1" promptTitle="Pattern" prompt="Specifies how to extract the Feature Barcode sequence from the read. See the Barcode Extraction Pattern section at https://support.10xgenomics.com/single-cell-gene-expression/software/pipelines/latest/using/feature-bc-analysis#pattern" sqref="D53" xr:uid="{00000000-0002-0000-0100-000006000000}">
      <formula1>0</formula1>
      <formula2>0</formula2>
    </dataValidation>
    <dataValidation allowBlank="1" showInputMessage="1" showErrorMessage="1" promptTitle="Read" prompt="Specifies which RNA sequencing read contains the Feature Barcode sequence. Must be R1 or R2. Note: in most cases R2 is the correct read._x000a_" sqref="C53" xr:uid="{00000000-0002-0000-0100-000007000000}">
      <formula1>0</formula1>
      <formula2>0</formula2>
    </dataValidation>
    <dataValidation allowBlank="1" showInputMessage="1" showErrorMessage="1" promptTitle="Feature ID" prompt="Unique ID for this feature. Must not contain whitespace, quote or comma characters. Each ID must be unique and must not collide with a gene identifier from the transcriptome." sqref="A53" xr:uid="{00000000-0002-0000-0100-000008000000}"/>
    <dataValidation allowBlank="1" showInputMessage="1" showErrorMessage="1" promptTitle="Desired cell number" prompt="Input here the desired cell number. Maximum allowed currenlty is 30,000. _x000a_" sqref="G16" xr:uid="{00000000-0002-0000-0100-000009000000}">
      <formula1>0</formula1>
      <formula2>0</formula2>
    </dataValidation>
    <dataValidation allowBlank="1" showInputMessage="1" showErrorMessage="1" promptTitle="Volume" prompt="Indicate here the volume of the pool in uL. " sqref="E16" xr:uid="{00000000-0002-0000-0100-00000A000000}">
      <formula1>0</formula1>
      <formula2>0</formula2>
    </dataValidation>
    <dataValidation allowBlank="1" showInputMessage="1" showErrorMessage="1" promptTitle="Sample Type" prompt="Either Cells or Nuclei." sqref="L16" xr:uid="{00000000-0002-0000-0100-00000B000000}">
      <formula1>0</formula1>
      <formula2>0</formula2>
    </dataValidation>
    <dataValidation allowBlank="1" showInputMessage="1" showErrorMessage="1" promptTitle="Cell pool Concentration" prompt="Input here the concentration in cells/uL  for the corresponding pool." sqref="D16" xr:uid="{00000000-0002-0000-0100-00000C000000}"/>
    <dataValidation allowBlank="1" showInputMessage="1" showErrorMessage="1" promptTitle="Cell Pool" prompt="Enter a unique number from 1-10 or a unique name for each pool." sqref="B16" xr:uid="{00000000-0002-0000-0100-00000D000000}"/>
    <dataValidation allowBlank="1" showInputMessage="1" showErrorMessage="1" promptTitle="Name" prompt="Human-readable name for this feature. Must not contain whitespace. This name will be displayed in Loupe Browser." sqref="B53" xr:uid="{00000000-0002-0000-0100-00000E000000}">
      <formula1>0</formula1>
      <formula2>0</formula2>
    </dataValidation>
    <dataValidation allowBlank="1" showInputMessage="1" showErrorMessage="1" promptTitle="Cell Type" prompt="Specify the type of cells used (e.g., HEK 293, MFC7) or the tissue (e.g., kidney, spleen) from which the cells are derived." sqref="M16" xr:uid="{00000000-0002-0000-0100-00000F000000}"/>
    <dataValidation allowBlank="1" showInputMessage="1" showErrorMessage="1" promptTitle="Description" prompt="Description of the sample or condition. " sqref="N16" xr:uid="{00000000-0002-0000-0100-000010000000}">
      <formula1>0</formula1>
      <formula2>0</formula2>
    </dataValidation>
    <dataValidation allowBlank="1" showInputMessage="1" showErrorMessage="1" promptTitle="User Email " prompt="Enter the Email of the user" sqref="A10" xr:uid="{00000000-0002-0000-0100-000011000000}">
      <formula1>0</formula1>
      <formula2>0</formula2>
    </dataValidation>
    <dataValidation allowBlank="1" showInputMessage="1" showErrorMessage="1" promptTitle="User " prompt="Enter the name and surname of the user in the format Name, Surname" sqref="A9" xr:uid="{00000000-0002-0000-0100-000012000000}">
      <formula1>0</formula1>
      <formula2>0</formula2>
    </dataValidation>
    <dataValidation allowBlank="1" showInputMessage="1" showErrorMessage="1" promptTitle="Principal Investigator " prompt="Enter the name and surename of the PI in the following format: _x000a_Name, Surname" sqref="A8" xr:uid="{00000000-0002-0000-0100-000013000000}">
      <formula1>0</formula1>
      <formula2>0</formula2>
    </dataValidation>
    <dataValidation type="custom" allowBlank="1" showInputMessage="1" showErrorMessage="1" errorTitle="Not a valid Email " error="Enter a valid Email." sqref="C10" xr:uid="{00000000-0002-0000-0100-000014000000}">
      <formula1>AND(IFERROR(FIND(".",C9),0),IFERROR(FIND(".",C9,FIND("@",C9)),0))</formula1>
      <formula2>0</formula2>
    </dataValidation>
    <dataValidation type="custom" allowBlank="1" showInputMessage="1" showErrorMessage="1" errorTitle="Project ID" error="Project ID should be filled by the project manager._x000a__x000a_Format: SCCXXXX were XXXX is a 4 digit number." sqref="A3" xr:uid="{00000000-0002-0000-0100-000015000000}">
      <formula1>EXACT(LEFT(A3,3),"SCC")</formula1>
      <formula2>0</formula2>
    </dataValidation>
    <dataValidation type="custom" allowBlank="1" showInputMessage="1" showErrorMessage="1" errorTitle="Date format not correct" error="Please Enter Date in the format: DD.MM.YYYY" sqref="C6" xr:uid="{44B924B0-056B-4A9C-8F9D-84D836ACF4D5}">
      <formula1>AND(EXACT(MID(C6,3,1),"."),EXACT(MID(C6,6,1),"."),INT(LEFT(C6,2)),INT(MID(C6,4,2)),INT(RIGHT(C6,4)))</formula1>
      <formula2>0</formula2>
    </dataValidation>
    <dataValidation allowBlank="1" showInputMessage="1" showErrorMessage="1" promptTitle="CMO" sqref="J17:J46" xr:uid="{00000000-0002-0000-0100-000017000000}">
      <formula1>0</formula1>
      <formula2>0</formula2>
    </dataValidation>
    <dataValidation type="decimal" operator="greaterThan" allowBlank="1" showInputMessage="1" showErrorMessage="1" error="Only numbers allowed" sqref="E17:F46" xr:uid="{00000000-0002-0000-0100-000018000000}">
      <formula1>0</formula1>
      <formula2>0</formula2>
    </dataValidation>
    <dataValidation type="whole" allowBlank="1" showInputMessage="1" showErrorMessage="1" sqref="B46" xr:uid="{00000000-0002-0000-0100-000019000000}">
      <formula1>1</formula1>
      <formula2>10</formula2>
    </dataValidation>
    <dataValidation type="decimal" operator="greaterThan" allowBlank="1" showInputMessage="1" showErrorMessage="1" error="Only numbers are allowed._x000a__x000a__x000a_" sqref="D17:D46" xr:uid="{00000000-0002-0000-0100-00001A000000}">
      <formula1>0</formula1>
      <formula2>0</formula2>
    </dataValidation>
    <dataValidation type="whole" allowBlank="1" showInputMessage="1" showErrorMessage="1" errorTitle="Target Cell Number" error="Number too big._x000a__x000a_Currently, the maximum target cell number allowed is 30,000" sqref="G17:G46" xr:uid="{00000000-0002-0000-0100-00001B000000}">
      <formula1>1</formula1>
      <formula2>30000</formula2>
    </dataValidation>
    <dataValidation allowBlank="1" showInputMessage="1" showErrorMessage="1" promptTitle="Species" prompt="Please specify here the Species/Organism of origin of the Tissue/Organ/Cell used_x000a__x000a_Please contact us, if your species of interest is not among the list_x000a_" sqref="K16" xr:uid="{00000000-0002-0000-0100-00001C000000}">
      <formula1>0</formula1>
      <formula2>0</formula2>
    </dataValidation>
    <dataValidation allowBlank="1" showInputMessage="1" showErrorMessage="1" promptTitle="HTO or CMO" prompt="Input here the id of the CMO or HTO used for this sample, If any._x000a__x000a_If multiple CMOs were used for one sample, please enter them as follows: CMO301|CMO302 _x000a__x000a_Please also fill the corresponding information in the features table below" sqref="J16" xr:uid="{00000000-0002-0000-0100-00001D000000}">
      <formula1>0</formula1>
      <formula2>0</formula2>
    </dataValidation>
    <dataValidation allowBlank="1" showInputMessage="1" showErrorMessage="1" promptTitle="Ratio" prompt="Enter the ratio used for pooling the samples. It is recommend to use equal pooling ratios. _x000a_See the sheet &quot;Service Request Example&quot; for an example of how to enter the ratio.  _x000a_" sqref="C16" xr:uid="{00000000-0002-0000-0100-00001E000000}">
      <formula1>0</formula1>
      <formula2>0</formula2>
    </dataValidation>
    <dataValidation type="custom" allowBlank="1" showInputMessage="1" showErrorMessage="1" errorTitle=" " sqref="E54:E183" xr:uid="{00000000-0002-0000-0100-00001F000000}">
      <formula1>AND(COUNTIF($E54:$E85,E54)=1,ISNUMBER(SUMPRODUCT(SEARCH(MID(E54,ROW(INDIRECT("1:"&amp;LEN(E54))),1),"ATGCN"))))</formula1>
      <formula2>0</formula2>
    </dataValidation>
    <dataValidation type="list" allowBlank="1" showInputMessage="1" showErrorMessage="1" sqref="K17:K46" xr:uid="{00000000-0002-0000-0100-000020000000}">
      <formula1>"Human,Mouse,Rat,Pig"</formula1>
      <formula2>0</formula2>
    </dataValidation>
    <dataValidation type="list" allowBlank="1" showInputMessage="1" showErrorMessage="1" sqref="L17:L46" xr:uid="{00000000-0002-0000-0100-000021000000}">
      <formula1>"Cells,Nuclei"</formula1>
      <formula2>0</formula2>
    </dataValidation>
    <dataValidation type="custom" allowBlank="1" showInputMessage="1" showErrorMessage="1" error="Should be unique. _x000a_Should not contain spaces or special characters._x000a_Should contain more than three characters._x000a_Should not start with a number. " sqref="A54:B57 A58:A183" xr:uid="{00000000-0002-0000-0100-000022000000}">
      <formula1>AND(NOT(ISNUMBER(VALUE(LEFT(A54,1)))),AND(LEN(A54)&gt;=2,LEN(A54)&lt;=16),A54=SUBSTITUTE(A54," ",""),COUNTIF($A54:$A88,A54)=1,ISNUMBER(SUMPRODUCT(SEARCH(MID(A54,ROW(INDIRECT("1:"&amp;LEN(A54))),1),'Service Request Template'!allowed))))</formula1>
      <formula2>0</formula2>
    </dataValidation>
    <dataValidation type="custom" allowBlank="1" showInputMessage="1" showErrorMessage="1" error="Should be unique. _x000a_Should not contain spaces. _x000a_Should not start with a number. " sqref="B58:B183" xr:uid="{00000000-0002-0000-0100-000023000000}">
      <formula1>AND(NOT(ISNUMBER(VALUE(LEFT(B58,1)))),AND(LEN(B58)&gt;=2,LEN(B58)&lt;=16),B58=SUBSTITUTE(B58," ",""),COUNTIF($B58:$B89,B58)=1)</formula1>
      <formula2>0</formula2>
    </dataValidation>
    <dataValidation type="list" allowBlank="1" showInputMessage="1" showErrorMessage="1" sqref="C54:C183" xr:uid="{00000000-0002-0000-0100-000024000000}">
      <formula1>"R1,R2"</formula1>
      <formula2>0</formula2>
    </dataValidation>
    <dataValidation type="list" allowBlank="1" showInputMessage="1" showErrorMessage="1" sqref="F54:F183" xr:uid="{00000000-0002-0000-0100-000025000000}">
      <formula1>"Antibody Capture,Multiplexing Capture"</formula1>
      <formula2>0</formula2>
    </dataValidation>
    <dataValidation allowBlank="1" showInputMessage="1" showErrorMessage="1" promptTitle="Condition name" prompt="Please give clear names to your samples._x000a_-No space or special characters allowed_x000a_-Two to 15 characters long_x000a_-Should not start by a number_x000a_-Should be unique to each sample_x000a_" sqref="A16" xr:uid="{00000000-0002-0000-0100-000026000000}"/>
    <dataValidation allowBlank="1" showInputMessage="1" showErrorMessage="1" promptTitle="Cell count" prompt="Indicate here the number of cells of the pool." sqref="F16" xr:uid="{00000000-0002-0000-0100-000027000000}"/>
    <dataValidation allowBlank="1" showInputMessage="1" showErrorMessage="1" promptTitle="Target reads per cell " prompt="Input here the desired number of reads per cell." sqref="H16" xr:uid="{00000000-0002-0000-0100-000028000000}">
      <formula1>0</formula1>
      <formula2>0</formula2>
    </dataValidation>
    <dataValidation allowBlank="1" showInputMessage="1" showErrorMessage="1" promptTitle="Desired number of reads per sample" prompt="Input here the desired number of reads per sample._x000a__x000a_" sqref="I16" xr:uid="{00000000-0002-0000-0100-000029000000}">
      <formula1>0</formula1>
      <formula2>0</formula2>
    </dataValidation>
    <dataValidation allowBlank="1" showInputMessage="1" showErrorMessage="1" promptTitle="Principal Investigator Email" prompt="Enter the Email of the PI" sqref="A7" xr:uid="{00000000-0002-0000-0100-00002B000000}">
      <formula1>0</formula1>
      <formula2>0</formula2>
    </dataValidation>
    <dataValidation allowBlank="1" showInputMessage="1" showErrorMessage="1" promptTitle="Protocol" prompt="Enter the name of the protocol which should be performed" sqref="B2" xr:uid="{00000000-0002-0000-0100-00002C000000}">
      <formula1>0</formula1>
      <formula2>0</formula2>
    </dataValidation>
    <dataValidation type="whole" allowBlank="1" showInputMessage="1" showErrorMessage="1" errorTitle="Target reads per cell" error="Number too big._x000a__x000a_Currently, the maximum target reads per cell allowed is 100,000" sqref="H17:H46" xr:uid="{00000000-0002-0000-0100-00002F000000}">
      <formula1>1</formula1>
      <formula2>100000</formula2>
    </dataValidation>
    <dataValidation type="whole" allowBlank="1" showInputMessage="1" showErrorMessage="1" errorTitle="Target reads per sample" error="Number too big._x000a__x000a_Currently, the maximum target reads per sample allowed is 10,000,000,000" sqref="I17:I46" xr:uid="{00000000-0002-0000-0100-000030000000}">
      <formula1>1</formula1>
      <formula2>10000000000</formula2>
    </dataValidation>
    <dataValidation type="custom" allowBlank="1" showInputMessage="1" showErrorMessage="1" errorTitle="Not a valid Email " error="Enter a valid Email." sqref="B10" xr:uid="{00000000-0002-0000-0100-000031000000}">
      <formula1>AND(ISERROR(FIND(" ",B10)),LEN(B10)-LEN(SUBSTITUTE(B10,"@",""))=1,IFERROR(SEARCH("@",B10)&lt;SEARCH(".",B10,SEARCH("@",B10)),0),NOT(IFERROR(SEARCH(".",B10,SEARCH("@",B10))-SEARCH("@",B10),0)=1),LEFT(B10,1)&lt;&gt;".",RIGHT(B10,1)&lt;&gt;".")</formula1>
      <formula2>0</formula2>
    </dataValidation>
    <dataValidation allowBlank="1" showInputMessage="1" showErrorMessage="1" promptTitle="Patient-derieved material" prompt="If your sample is patient-derived, indicate &quot;yes&quot; or &quot;no&quot;." sqref="A12" xr:uid="{00000000-0002-0000-0100-000032000000}"/>
    <dataValidation allowBlank="1" showInputMessage="1" showErrorMessage="1" promptTitle="Reference Genome" prompt="Reference genome accession to be used for QC analysis with Cell Ranger. No custom genomes. For human and mouse current Cell Ranger genome versions are used." sqref="A13" xr:uid="{00000000-0002-0000-0100-000033000000}"/>
    <dataValidation allowBlank="1" showInputMessage="1" showErrorMessage="1" promptTitle="Principal Investigator " prompt="Enter the name and surename of the PI in the following format: _x000a_Name, Surname" sqref="A6" xr:uid="{03A553A6-87DE-4747-BD53-7DD2AD6A36D6}"/>
    <dataValidation type="custom" allowBlank="1" showInputMessage="1" showErrorMessage="1" sqref="A17:A46" xr:uid="{00000000-0002-0000-0100-00002D000000}">
      <formula1>AND(NOT(ISNUMBER(VALUE(LEFT(A17,1)))),AND(LEN(A17)&gt;=2,LEN(A17)&lt;=15),A17=SUBSTITUTE(A17," ",""),COUNTIF($A$17:$A$46,A17)=1,ISNUMBER(SUMPRODUCT(SEARCH(MID(A17,ROW(INDIRECT("1:"&amp;LEN(A17))),1),$T$4))))</formula1>
      <formula2>0</formula2>
    </dataValidation>
    <dataValidation allowBlank="1" showInputMessage="1" showErrorMessage="1" prompt="If not, request pickup. Samples will not be stored within the Core Unit." sqref="D5:E5" xr:uid="{FC4390F5-5BB2-48F7-BA98-D3A33CCC5B5E}"/>
  </dataValidations>
  <hyperlinks>
    <hyperlink ref="G51" r:id="rId1" xr:uid="{00000000-0004-0000-0100-000000000000}"/>
  </hyperlinks>
  <pageMargins left="0.7" right="0.7" top="0.75" bottom="0.75" header="0.51180555555555496" footer="0.51180555555555496"/>
  <pageSetup paperSize="9" scale="40" pageOrder="overThenDown" orientation="portrait" useFirstPageNumber="1" horizontalDpi="300" verticalDpi="300"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1"/>
  <sheetViews>
    <sheetView zoomScale="73" zoomScaleNormal="73" workbookViewId="0">
      <selection activeCell="F5" sqref="F5"/>
    </sheetView>
  </sheetViews>
  <sheetFormatPr defaultColWidth="8.5" defaultRowHeight="15.75"/>
  <cols>
    <col min="1" max="1" width="37.75" customWidth="1"/>
    <col min="2" max="2" width="17" customWidth="1"/>
    <col min="3" max="3" width="14.25" customWidth="1"/>
    <col min="4" max="4" width="24.75" customWidth="1"/>
    <col min="5" max="5" width="15.5" customWidth="1"/>
    <col min="6" max="6" width="14.375" customWidth="1"/>
    <col min="7" max="7" width="10.625" customWidth="1"/>
  </cols>
  <sheetData>
    <row r="1" spans="1:7" ht="30" customHeight="1">
      <c r="A1" s="30" t="s">
        <v>12</v>
      </c>
      <c r="B1" s="54" t="s">
        <v>13</v>
      </c>
      <c r="C1" s="54"/>
      <c r="D1" s="54"/>
      <c r="E1" s="54"/>
      <c r="F1" s="54" t="s">
        <v>14</v>
      </c>
      <c r="G1" s="54"/>
    </row>
    <row r="2" spans="1:7" ht="22.15" customHeight="1">
      <c r="A2" s="6" t="str">
        <f>IF(ROWS(A$2:A2)&gt;COUNTA('Service Request Template'!B6),"",INDEX('Service Request Template'!B6,_xlfn.AGGREGATE(15,6,(ROW('Service Request Template'!B6)-ROW('Service Request Template'!B6)+1)/('Service Request Template'!B6&lt;&gt;""),ROWS(A$2:A2))))</f>
        <v/>
      </c>
      <c r="B2" s="55" t="str">
        <f>IF(ROWS(B$2:B2)&gt;COUNTA('Service Request Template'!B7),"",INDEX('Service Request Template'!B7,_xlfn.AGGREGATE(15,6,(ROW('Service Request Template'!B7)-ROW('Service Request Template'!B7)+1)/('Service Request Template'!B7&lt;&gt;""),ROWS(B$2:B2))))</f>
        <v/>
      </c>
      <c r="C2" s="55"/>
      <c r="D2" s="55"/>
      <c r="E2" s="55"/>
      <c r="F2" s="56" t="str">
        <f>IF(ROWS(F$2:F2)&gt;COUNTA('Service Request Template'!B8),"",INDEX('Service Request Template'!B8,_xlfn.AGGREGATE(15,6,(ROW('Service Request Template'!B8)-ROW('Service Request Template'!B8)+1)/('Service Request Template'!B8&lt;&gt;""),ROWS(F$2:F2))))</f>
        <v/>
      </c>
      <c r="G2" s="56"/>
    </row>
    <row r="3" spans="1:7" ht="22.15" customHeight="1"/>
    <row r="4" spans="1:7" ht="30.6" customHeight="1">
      <c r="A4" s="30" t="s">
        <v>15</v>
      </c>
      <c r="B4" s="54" t="s">
        <v>16</v>
      </c>
      <c r="C4" s="54"/>
      <c r="D4" s="54"/>
      <c r="E4" s="54"/>
      <c r="F4" s="42" t="s">
        <v>148</v>
      </c>
    </row>
    <row r="5" spans="1:7" ht="22.15" customHeight="1">
      <c r="A5" s="6" t="str">
        <f>IF(ROWS(A$5:A5)&gt;COUNTA('Service Request Template'!B9),"",INDEX('Service Request Template'!B9,_xlfn.AGGREGATE(15,6,(ROW('Service Request Template'!B9)-ROW('Service Request Template'!B9)+1)/('Service Request Template'!B9&lt;&gt;""),ROWS(A$5:A5))))</f>
        <v/>
      </c>
      <c r="B5" s="56" t="str">
        <f>IF(ROWS(B$5:B5)&gt;COUNTA('Service Request Template'!B10),"",INDEX('Service Request Template'!B10,_xlfn.AGGREGATE(15,6,(ROW('Service Request Template'!B10)-ROW('Service Request Template'!B10)+1)/('Service Request Template'!B10&lt;&gt;""),ROWS(B$5:B5))))</f>
        <v/>
      </c>
      <c r="C5" s="56"/>
      <c r="D5" s="56"/>
      <c r="E5" s="56"/>
      <c r="F5" s="6"/>
    </row>
    <row r="6" spans="1:7" ht="22.15" customHeight="1"/>
    <row r="7" spans="1:7" ht="30" customHeight="1">
      <c r="A7" s="57" t="s">
        <v>17</v>
      </c>
      <c r="B7" s="57"/>
      <c r="C7" s="57"/>
      <c r="D7" s="41" t="s">
        <v>144</v>
      </c>
      <c r="E7" s="57" t="s">
        <v>147</v>
      </c>
      <c r="F7" s="57"/>
    </row>
    <row r="8" spans="1:7" ht="22.15" customHeight="1">
      <c r="A8" s="56" t="str">
        <f>IF(ROWS(A$8:A8)&gt;COUNTA('Service Request Template'!B11),"",INDEX('Service Request Template'!B11,_xlfn.AGGREGATE(15,6,(ROW('Service Request Template'!B11)-ROW('Service Request Template'!B11)+1)/('Service Request Template'!B11&lt;&gt;""),ROWS(A$8:A8))))</f>
        <v/>
      </c>
      <c r="B8" s="56"/>
      <c r="C8" s="56"/>
      <c r="D8" s="6" t="str">
        <f>IF(ROWS(A$8:A8)&gt;COUNTA('Service Request Template'!B12),"",INDEX('Service Request Template'!B12,_xlfn.AGGREGATE(15,6,(ROW('Service Request Template'!B12)-ROW('Service Request Template'!B12)+1)/('Service Request Template'!B12&lt;&gt;""),ROWS(A$8:A8))))</f>
        <v/>
      </c>
      <c r="E8" s="59" t="str">
        <f>IF(ROWS(A$8:A8)&gt;COUNTA('Service Request Template'!B13),"",INDEX('Service Request Template'!B13,_xlfn.AGGREGATE(15,6,(ROW('Service Request Template'!B13)-ROW('Service Request Template'!B13)+1)/('Service Request Template'!B13&lt;&gt;""),ROWS(A$8:A8))))</f>
        <v/>
      </c>
      <c r="F8" s="60"/>
    </row>
    <row r="9" spans="1:7" ht="22.15" customHeight="1"/>
    <row r="10" spans="1:7" ht="30" customHeight="1">
      <c r="A10" s="32" t="s">
        <v>19</v>
      </c>
      <c r="B10" s="32" t="s">
        <v>20</v>
      </c>
      <c r="C10" s="32" t="s">
        <v>21</v>
      </c>
      <c r="D10" s="33" t="s">
        <v>22</v>
      </c>
      <c r="E10" s="32" t="s">
        <v>23</v>
      </c>
      <c r="F10" s="32" t="s">
        <v>24</v>
      </c>
    </row>
    <row r="11" spans="1:7" ht="22.15" customHeight="1">
      <c r="A11" s="6" t="str">
        <f>IF(ROWS(A$11:A11)&gt;COUNTA(Table1[Condition name]),"",INDEX(Table1[Condition name],_xlfn.AGGREGATE(15,6,(ROW(Table1[Condition name])-ROW('Service Request Template'!$A$17)+1)/(Table1[Condition name]&lt;&gt;""),ROWS(A$11:A11))))</f>
        <v/>
      </c>
      <c r="B11" s="6" t="str">
        <f>IF(ROWS(B$11:B11)&gt;COUNTA(Table1[Cell pool]),"",INDEX(Table1[Cell pool],_xlfn.AGGREGATE(15,6,(ROW(Table1[Cell pool])-ROW('Service Request Template'!$A$17)+1)/(Table1[Cell pool]&lt;&gt;""),ROWS(B$11:B11))))</f>
        <v/>
      </c>
      <c r="C11" s="6" t="str">
        <f>IF(ROWS(C$11:C11)&gt;COUNTA(Table1[[Ratio ]]),"",INDEX(Table1[[Ratio ]],_xlfn.AGGREGATE(15,6,(ROW(Table1[[Ratio ]])-ROW('Service Request Template'!$A$17)+1)/(Table1[[Ratio ]]&lt;&gt;""),ROWS(C$11:C11))))</f>
        <v/>
      </c>
      <c r="D11" s="6" t="str">
        <f>IF(ROWS(D$11:D11)&gt;COUNTA(Table1[Cell pool concentration
(cells/µL)]),"",INDEX(Table1[Cell pool concentration
(cells/µL)],_xlfn.AGGREGATE(15,6,(ROW(Table1[Cell pool concentration
(cells/µL)])-ROW('Service Request Template'!$A$17)+1)/(Table1[Cell pool concentration
(cells/µL)]&lt;&gt;""),ROWS(D$11:D11))))</f>
        <v/>
      </c>
      <c r="E11" s="6" t="str">
        <f>IF(ROWS(E$11:E11)&gt;COUNTA(Table1[Volume (µL)]),"",INDEX(Table1[Volume (µL)],_xlfn.AGGREGATE(15,6,(ROW(Table1[Volume (µL)])-ROW('Service Request Template'!$A$17)+1)/(Table1[Volume (µL)]&lt;&gt;""),ROWS(E$11:E11))))</f>
        <v/>
      </c>
      <c r="F11" s="6" t="str">
        <f>IF(ROWS(F$11:F11)&gt;COUNTA(Table1[Cell count]),"",INDEX(Table1[Cell count],_xlfn.AGGREGATE(15,6,(ROW(Table1[Cell count])-ROW('Service Request Template'!$A$17)+1)/(Table1[Cell count]&lt;&gt;""),ROWS(F$11:F11))))</f>
        <v/>
      </c>
    </row>
    <row r="12" spans="1:7" ht="22.15" customHeight="1">
      <c r="A12" s="6" t="str">
        <f>IF(ROWS(A$11:A12)&gt;COUNTA(Table1[Condition name]),"",INDEX(Table1[Condition name],_xlfn.AGGREGATE(15,6,(ROW(Table1[Condition name])-ROW('Service Request Template'!$A$17)+1)/(Table1[Condition name]&lt;&gt;""),ROWS(A$11:A12))))</f>
        <v/>
      </c>
      <c r="B12" s="6" t="str">
        <f>IF(ROWS(B$11:B12)&gt;COUNTA(Table1[Cell pool]),"",INDEX(Table1[Cell pool],_xlfn.AGGREGATE(15,6,(ROW(Table1[Cell pool])-ROW('Service Request Template'!$A$17)+1)/(Table1[Cell pool]&lt;&gt;""),ROWS(B$11:B12))))</f>
        <v/>
      </c>
      <c r="C12" s="6" t="str">
        <f>IF(ROWS(C$11:C12)&gt;COUNTA(Table1[[Ratio ]]),"",INDEX(Table1[[Ratio ]],_xlfn.AGGREGATE(15,6,(ROW(Table1[[Ratio ]])-ROW('Service Request Template'!$A$17)+1)/(Table1[[Ratio ]]&lt;&gt;""),ROWS(C$11:C12))))</f>
        <v/>
      </c>
      <c r="D12" s="6" t="str">
        <f>IF(ROWS(D$11:D12)&gt;COUNTA(Table1[Cell pool concentration
(cells/µL)]),"",INDEX(Table1[Cell pool concentration
(cells/µL)],_xlfn.AGGREGATE(15,6,(ROW(Table1[Cell pool concentration
(cells/µL)])-ROW('Service Request Template'!$A$17)+1)/(Table1[Cell pool concentration
(cells/µL)]&lt;&gt;""),ROWS(D$11:D12))))</f>
        <v/>
      </c>
      <c r="E12" s="6" t="str">
        <f>IF(ROWS(E$11:E12)&gt;COUNTA(Table1[Volume (µL)]),"",INDEX(Table1[Volume (µL)],_xlfn.AGGREGATE(15,6,(ROW(Table1[Volume (µL)])-ROW('Service Request Template'!$A$17)+1)/(Table1[Volume (µL)]&lt;&gt;""),ROWS(E$11:E12))))</f>
        <v/>
      </c>
      <c r="F12" s="6" t="str">
        <f>IF(ROWS(F$11:F12)&gt;COUNTA(Table1[Cell count]),"",INDEX(Table1[Cell count],_xlfn.AGGREGATE(15,6,(ROW(Table1[Cell count])-ROW('Service Request Template'!$A$17)+1)/(Table1[Cell count]&lt;&gt;""),ROWS(F$11:F12))))</f>
        <v/>
      </c>
    </row>
    <row r="13" spans="1:7" ht="22.15" customHeight="1">
      <c r="A13" s="6" t="str">
        <f>IF(ROWS(A$11:A13)&gt;COUNTA(Table1[Condition name]),"",INDEX(Table1[Condition name],_xlfn.AGGREGATE(15,6,(ROW(Table1[Condition name])-ROW('Service Request Template'!$A$17)+1)/(Table1[Condition name]&lt;&gt;""),ROWS(A$11:A13))))</f>
        <v/>
      </c>
      <c r="B13" s="6" t="str">
        <f>IF(ROWS(B$11:B13)&gt;COUNTA(Table1[Cell pool]),"",INDEX(Table1[Cell pool],_xlfn.AGGREGATE(15,6,(ROW(Table1[Cell pool])-ROW('Service Request Template'!$A$17)+1)/(Table1[Cell pool]&lt;&gt;""),ROWS(B$11:B13))))</f>
        <v/>
      </c>
      <c r="C13" s="6" t="str">
        <f>IF(ROWS(C$11:C13)&gt;COUNTA(Table1[[Ratio ]]),"",INDEX(Table1[[Ratio ]],_xlfn.AGGREGATE(15,6,(ROW(Table1[[Ratio ]])-ROW('Service Request Template'!$A$17)+1)/(Table1[[Ratio ]]&lt;&gt;""),ROWS(C$11:C13))))</f>
        <v/>
      </c>
      <c r="D13" s="6" t="str">
        <f>IF(ROWS(D$11:D13)&gt;COUNTA(Table1[Cell pool concentration
(cells/µL)]),"",INDEX(Table1[Cell pool concentration
(cells/µL)],_xlfn.AGGREGATE(15,6,(ROW(Table1[Cell pool concentration
(cells/µL)])-ROW('Service Request Template'!$A$17)+1)/(Table1[Cell pool concentration
(cells/µL)]&lt;&gt;""),ROWS(D$11:D13))))</f>
        <v/>
      </c>
      <c r="E13" s="6" t="str">
        <f>IF(ROWS(E$11:E13)&gt;COUNTA(Table1[Volume (µL)]),"",INDEX(Table1[Volume (µL)],_xlfn.AGGREGATE(15,6,(ROW(Table1[Volume (µL)])-ROW('Service Request Template'!$A$17)+1)/(Table1[Volume (µL)]&lt;&gt;""),ROWS(E$11:E13))))</f>
        <v/>
      </c>
      <c r="F13" s="6" t="str">
        <f>IF(ROWS(F$11:F13)&gt;COUNTA(Table1[Cell count]),"",INDEX(Table1[Cell count],_xlfn.AGGREGATE(15,6,(ROW(Table1[Cell count])-ROW('Service Request Template'!$A$17)+1)/(Table1[Cell count]&lt;&gt;""),ROWS(F$11:F13))))</f>
        <v/>
      </c>
    </row>
    <row r="14" spans="1:7" ht="22.15" customHeight="1">
      <c r="A14" s="6" t="str">
        <f>IF(ROWS(A$11:A14)&gt;COUNTA(Table1[Condition name]),"",INDEX(Table1[Condition name],_xlfn.AGGREGATE(15,6,(ROW(Table1[Condition name])-ROW('Service Request Template'!$A$17)+1)/(Table1[Condition name]&lt;&gt;""),ROWS(A$11:A14))))</f>
        <v/>
      </c>
      <c r="B14" s="6" t="str">
        <f>IF(ROWS(B$11:B14)&gt;COUNTA(Table1[Cell pool]),"",INDEX(Table1[Cell pool],_xlfn.AGGREGATE(15,6,(ROW(Table1[Cell pool])-ROW('Service Request Template'!$A$17)+1)/(Table1[Cell pool]&lt;&gt;""),ROWS(B$11:B14))))</f>
        <v/>
      </c>
      <c r="C14" s="6" t="str">
        <f>IF(ROWS(C$11:C14)&gt;COUNTA(Table1[[Ratio ]]),"",INDEX(Table1[[Ratio ]],_xlfn.AGGREGATE(15,6,(ROW(Table1[[Ratio ]])-ROW('Service Request Template'!$A$17)+1)/(Table1[[Ratio ]]&lt;&gt;""),ROWS(C$11:C14))))</f>
        <v/>
      </c>
      <c r="D14" s="6" t="str">
        <f>IF(ROWS(D$11:D14)&gt;COUNTA(Table1[Cell pool concentration
(cells/µL)]),"",INDEX(Table1[Cell pool concentration
(cells/µL)],_xlfn.AGGREGATE(15,6,(ROW(Table1[Cell pool concentration
(cells/µL)])-ROW('Service Request Template'!$A$17)+1)/(Table1[Cell pool concentration
(cells/µL)]&lt;&gt;""),ROWS(D$11:D14))))</f>
        <v/>
      </c>
      <c r="E14" s="6" t="str">
        <f>IF(ROWS(E$11:E14)&gt;COUNTA(Table1[Volume (µL)]),"",INDEX(Table1[Volume (µL)],_xlfn.AGGREGATE(15,6,(ROW(Table1[Volume (µL)])-ROW('Service Request Template'!$A$17)+1)/(Table1[Volume (µL)]&lt;&gt;""),ROWS(E$11:E14))))</f>
        <v/>
      </c>
      <c r="F14" s="6" t="str">
        <f>IF(ROWS(F$11:F14)&gt;COUNTA(Table1[Cell count]),"",INDEX(Table1[Cell count],_xlfn.AGGREGATE(15,6,(ROW(Table1[Cell count])-ROW('Service Request Template'!$A$17)+1)/(Table1[Cell count]&lt;&gt;""),ROWS(F$11:F14))))</f>
        <v/>
      </c>
    </row>
    <row r="15" spans="1:7" ht="22.15" customHeight="1">
      <c r="A15" s="6" t="str">
        <f>IF(ROWS(A$11:A15)&gt;COUNTA(Table1[Condition name]),"",INDEX(Table1[Condition name],_xlfn.AGGREGATE(15,6,(ROW(Table1[Condition name])-ROW('Service Request Template'!$A$17)+1)/(Table1[Condition name]&lt;&gt;""),ROWS(A$11:A15))))</f>
        <v/>
      </c>
      <c r="B15" s="6" t="str">
        <f>IF(ROWS(B$11:B15)&gt;COUNTA(Table1[Cell pool]),"",INDEX(Table1[Cell pool],_xlfn.AGGREGATE(15,6,(ROW(Table1[Cell pool])-ROW('Service Request Template'!$A$17)+1)/(Table1[Cell pool]&lt;&gt;""),ROWS(B$11:B15))))</f>
        <v/>
      </c>
      <c r="C15" s="6" t="str">
        <f>IF(ROWS(C$11:C15)&gt;COUNTA(Table1[[Ratio ]]),"",INDEX(Table1[[Ratio ]],_xlfn.AGGREGATE(15,6,(ROW(Table1[[Ratio ]])-ROW('Service Request Template'!$A$17)+1)/(Table1[[Ratio ]]&lt;&gt;""),ROWS(C$11:C15))))</f>
        <v/>
      </c>
      <c r="D15" s="6" t="str">
        <f>IF(ROWS(D$11:D15)&gt;COUNTA(Table1[Cell pool concentration
(cells/µL)]),"",INDEX(Table1[Cell pool concentration
(cells/µL)],_xlfn.AGGREGATE(15,6,(ROW(Table1[Cell pool concentration
(cells/µL)])-ROW('Service Request Template'!$A$17)+1)/(Table1[Cell pool concentration
(cells/µL)]&lt;&gt;""),ROWS(D$11:D15))))</f>
        <v/>
      </c>
      <c r="E15" s="6" t="str">
        <f>IF(ROWS(E$11:E15)&gt;COUNTA(Table1[Volume (µL)]),"",INDEX(Table1[Volume (µL)],_xlfn.AGGREGATE(15,6,(ROW(Table1[Volume (µL)])-ROW('Service Request Template'!$A$17)+1)/(Table1[Volume (µL)]&lt;&gt;""),ROWS(E$11:E15))))</f>
        <v/>
      </c>
      <c r="F15" s="6" t="str">
        <f>IF(ROWS(F$11:F15)&gt;COUNTA(Table1[Cell count]),"",INDEX(Table1[Cell count],_xlfn.AGGREGATE(15,6,(ROW(Table1[Cell count])-ROW('Service Request Template'!$A$17)+1)/(Table1[Cell count]&lt;&gt;""),ROWS(F$11:F15))))</f>
        <v/>
      </c>
    </row>
    <row r="16" spans="1:7" ht="22.15" customHeight="1">
      <c r="A16" s="6" t="str">
        <f>IF(ROWS(A$11:A16)&gt;COUNTA(Table1[Condition name]),"",INDEX(Table1[Condition name],_xlfn.AGGREGATE(15,6,(ROW(Table1[Condition name])-ROW('Service Request Template'!$A$17)+1)/(Table1[Condition name]&lt;&gt;""),ROWS(A$11:A16))))</f>
        <v/>
      </c>
      <c r="B16" s="6" t="str">
        <f>IF(ROWS(B$11:B16)&gt;COUNTA(Table1[Cell pool]),"",INDEX(Table1[Cell pool],_xlfn.AGGREGATE(15,6,(ROW(Table1[Cell pool])-ROW('Service Request Template'!$A$17)+1)/(Table1[Cell pool]&lt;&gt;""),ROWS(B$11:B16))))</f>
        <v/>
      </c>
      <c r="C16" s="6" t="str">
        <f>IF(ROWS(C$11:C16)&gt;COUNTA(Table1[[Ratio ]]),"",INDEX(Table1[[Ratio ]],_xlfn.AGGREGATE(15,6,(ROW(Table1[[Ratio ]])-ROW('Service Request Template'!$A$17)+1)/(Table1[[Ratio ]]&lt;&gt;""),ROWS(C$11:C16))))</f>
        <v/>
      </c>
      <c r="D16" s="6" t="str">
        <f>IF(ROWS(D$11:D16)&gt;COUNTA(Table1[Cell pool concentration
(cells/µL)]),"",INDEX(Table1[Cell pool concentration
(cells/µL)],_xlfn.AGGREGATE(15,6,(ROW(Table1[Cell pool concentration
(cells/µL)])-ROW('Service Request Template'!$A$17)+1)/(Table1[Cell pool concentration
(cells/µL)]&lt;&gt;""),ROWS(D$11:D16))))</f>
        <v/>
      </c>
      <c r="E16" s="6" t="str">
        <f>IF(ROWS(E$11:E16)&gt;COUNTA(Table1[Volume (µL)]),"",INDEX(Table1[Volume (µL)],_xlfn.AGGREGATE(15,6,(ROW(Table1[Volume (µL)])-ROW('Service Request Template'!$A$17)+1)/(Table1[Volume (µL)]&lt;&gt;""),ROWS(E$11:E16))))</f>
        <v/>
      </c>
      <c r="F16" s="6" t="str">
        <f>IF(ROWS(F$11:F16)&gt;COUNTA(Table1[Cell count]),"",INDEX(Table1[Cell count],_xlfn.AGGREGATE(15,6,(ROW(Table1[Cell count])-ROW('Service Request Template'!$A$17)+1)/(Table1[Cell count]&lt;&gt;""),ROWS(F$11:F16))))</f>
        <v/>
      </c>
    </row>
    <row r="17" spans="1:6" ht="22.15" customHeight="1">
      <c r="A17" s="6" t="str">
        <f>IF(ROWS(A$11:A17)&gt;COUNTA(Table1[Condition name]),"",INDEX(Table1[Condition name],_xlfn.AGGREGATE(15,6,(ROW(Table1[Condition name])-ROW('Service Request Template'!$A$17)+1)/(Table1[Condition name]&lt;&gt;""),ROWS(A$11:A17))))</f>
        <v/>
      </c>
      <c r="B17" s="6" t="str">
        <f>IF(ROWS(B$11:B17)&gt;COUNTA(Table1[Cell pool]),"",INDEX(Table1[Cell pool],_xlfn.AGGREGATE(15,6,(ROW(Table1[Cell pool])-ROW('Service Request Template'!$A$17)+1)/(Table1[Cell pool]&lt;&gt;""),ROWS(B$11:B17))))</f>
        <v/>
      </c>
      <c r="C17" s="6" t="str">
        <f>IF(ROWS(C$11:C17)&gt;COUNTA(Table1[[Ratio ]]),"",INDEX(Table1[[Ratio ]],_xlfn.AGGREGATE(15,6,(ROW(Table1[[Ratio ]])-ROW('Service Request Template'!$A$17)+1)/(Table1[[Ratio ]]&lt;&gt;""),ROWS(C$11:C17))))</f>
        <v/>
      </c>
      <c r="D17" s="6" t="str">
        <f>IF(ROWS(D$11:D17)&gt;COUNTA(Table1[Cell pool concentration
(cells/µL)]),"",INDEX(Table1[Cell pool concentration
(cells/µL)],_xlfn.AGGREGATE(15,6,(ROW(Table1[Cell pool concentration
(cells/µL)])-ROW('Service Request Template'!$A$17)+1)/(Table1[Cell pool concentration
(cells/µL)]&lt;&gt;""),ROWS(D$11:D17))))</f>
        <v/>
      </c>
      <c r="E17" s="6" t="str">
        <f>IF(ROWS(E$11:E17)&gt;COUNTA(Table1[Volume (µL)]),"",INDEX(Table1[Volume (µL)],_xlfn.AGGREGATE(15,6,(ROW(Table1[Volume (µL)])-ROW('Service Request Template'!$A$17)+1)/(Table1[Volume (µL)]&lt;&gt;""),ROWS(E$11:E17))))</f>
        <v/>
      </c>
      <c r="F17" s="6" t="str">
        <f>IF(ROWS(F$11:F17)&gt;COUNTA(Table1[Cell count]),"",INDEX(Table1[Cell count],_xlfn.AGGREGATE(15,6,(ROW(Table1[Cell count])-ROW('Service Request Template'!$A$17)+1)/(Table1[Cell count]&lt;&gt;""),ROWS(F$11:F17))))</f>
        <v/>
      </c>
    </row>
    <row r="18" spans="1:6" ht="22.15" customHeight="1">
      <c r="A18" s="6" t="str">
        <f>IF(ROWS(A$11:A18)&gt;COUNTA(Table1[Condition name]),"",INDEX(Table1[Condition name],_xlfn.AGGREGATE(15,6,(ROW(Table1[Condition name])-ROW('Service Request Template'!$A$17)+1)/(Table1[Condition name]&lt;&gt;""),ROWS(A$11:A18))))</f>
        <v/>
      </c>
      <c r="B18" s="6" t="str">
        <f>IF(ROWS(B$11:B18)&gt;COUNTA(Table1[Cell pool]),"",INDEX(Table1[Cell pool],_xlfn.AGGREGATE(15,6,(ROW(Table1[Cell pool])-ROW('Service Request Template'!$A$17)+1)/(Table1[Cell pool]&lt;&gt;""),ROWS(B$11:B18))))</f>
        <v/>
      </c>
      <c r="C18" s="6" t="str">
        <f>IF(ROWS(C$11:C18)&gt;COUNTA(Table1[[Ratio ]]),"",INDEX(Table1[[Ratio ]],_xlfn.AGGREGATE(15,6,(ROW(Table1[[Ratio ]])-ROW('Service Request Template'!$A$17)+1)/(Table1[[Ratio ]]&lt;&gt;""),ROWS(C$11:C18))))</f>
        <v/>
      </c>
      <c r="D18" s="6" t="str">
        <f>IF(ROWS(D$11:D18)&gt;COUNTA(Table1[Cell pool concentration
(cells/µL)]),"",INDEX(Table1[Cell pool concentration
(cells/µL)],_xlfn.AGGREGATE(15,6,(ROW(Table1[Cell pool concentration
(cells/µL)])-ROW('Service Request Template'!$A$17)+1)/(Table1[Cell pool concentration
(cells/µL)]&lt;&gt;""),ROWS(D$11:D18))))</f>
        <v/>
      </c>
      <c r="E18" s="6" t="str">
        <f>IF(ROWS(E$11:E18)&gt;COUNTA(Table1[Volume (µL)]),"",INDEX(Table1[Volume (µL)],_xlfn.AGGREGATE(15,6,(ROW(Table1[Volume (µL)])-ROW('Service Request Template'!$A$17)+1)/(Table1[Volume (µL)]&lt;&gt;""),ROWS(E$11:E18))))</f>
        <v/>
      </c>
      <c r="F18" s="6" t="str">
        <f>IF(ROWS(F$11:F18)&gt;COUNTA(Table1[Cell count]),"",INDEX(Table1[Cell count],_xlfn.AGGREGATE(15,6,(ROW(Table1[Cell count])-ROW('Service Request Template'!$A$17)+1)/(Table1[Cell count]&lt;&gt;""),ROWS(F$11:F18))))</f>
        <v/>
      </c>
    </row>
    <row r="19" spans="1:6" ht="22.15" customHeight="1">
      <c r="A19" s="6" t="str">
        <f>IF(ROWS(A$11:A19)&gt;COUNTA(Table1[Condition name]),"",INDEX(Table1[Condition name],_xlfn.AGGREGATE(15,6,(ROW(Table1[Condition name])-ROW('Service Request Template'!$A$17)+1)/(Table1[Condition name]&lt;&gt;""),ROWS(A$11:A19))))</f>
        <v/>
      </c>
      <c r="B19" s="6" t="str">
        <f>IF(ROWS(B$11:B19)&gt;COUNTA(Table1[Cell pool]),"",INDEX(Table1[Cell pool],_xlfn.AGGREGATE(15,6,(ROW(Table1[Cell pool])-ROW('Service Request Template'!$A$17)+1)/(Table1[Cell pool]&lt;&gt;""),ROWS(B$11:B19))))</f>
        <v/>
      </c>
      <c r="C19" s="6" t="str">
        <f>IF(ROWS(C$11:C19)&gt;COUNTA(Table1[[Ratio ]]),"",INDEX(Table1[[Ratio ]],_xlfn.AGGREGATE(15,6,(ROW(Table1[[Ratio ]])-ROW('Service Request Template'!$A$17)+1)/(Table1[[Ratio ]]&lt;&gt;""),ROWS(C$11:C19))))</f>
        <v/>
      </c>
      <c r="D19" s="6" t="str">
        <f>IF(ROWS(D$11:D19)&gt;COUNTA(Table1[Cell pool concentration
(cells/µL)]),"",INDEX(Table1[Cell pool concentration
(cells/µL)],_xlfn.AGGREGATE(15,6,(ROW(Table1[Cell pool concentration
(cells/µL)])-ROW('Service Request Template'!$A$17)+1)/(Table1[Cell pool concentration
(cells/µL)]&lt;&gt;""),ROWS(D$11:D19))))</f>
        <v/>
      </c>
      <c r="E19" s="6" t="str">
        <f>IF(ROWS(E$11:E19)&gt;COUNTA(Table1[Volume (µL)]),"",INDEX(Table1[Volume (µL)],_xlfn.AGGREGATE(15,6,(ROW(Table1[Volume (µL)])-ROW('Service Request Template'!$A$17)+1)/(Table1[Volume (µL)]&lt;&gt;""),ROWS(E$11:E19))))</f>
        <v/>
      </c>
      <c r="F19" s="6" t="str">
        <f>IF(ROWS(F$11:F19)&gt;COUNTA(Table1[Cell count]),"",INDEX(Table1[Cell count],_xlfn.AGGREGATE(15,6,(ROW(Table1[Cell count])-ROW('Service Request Template'!$A$17)+1)/(Table1[Cell count]&lt;&gt;""),ROWS(F$11:F19))))</f>
        <v/>
      </c>
    </row>
    <row r="20" spans="1:6" ht="22.15" customHeight="1">
      <c r="A20" s="6" t="str">
        <f>IF(ROWS(A$11:A20)&gt;COUNTA(Table1[Condition name]),"",INDEX(Table1[Condition name],_xlfn.AGGREGATE(15,6,(ROW(Table1[Condition name])-ROW('Service Request Template'!$A$17)+1)/(Table1[Condition name]&lt;&gt;""),ROWS(A$11:A20))))</f>
        <v/>
      </c>
      <c r="B20" s="6" t="str">
        <f>IF(ROWS(B$11:B20)&gt;COUNTA(Table1[Cell pool]),"",INDEX(Table1[Cell pool],_xlfn.AGGREGATE(15,6,(ROW(Table1[Cell pool])-ROW('Service Request Template'!$A$17)+1)/(Table1[Cell pool]&lt;&gt;""),ROWS(B$11:B20))))</f>
        <v/>
      </c>
      <c r="C20" s="6" t="str">
        <f>IF(ROWS(C$11:C20)&gt;COUNTA(Table1[[Ratio ]]),"",INDEX(Table1[[Ratio ]],_xlfn.AGGREGATE(15,6,(ROW(Table1[[Ratio ]])-ROW('Service Request Template'!$A$17)+1)/(Table1[[Ratio ]]&lt;&gt;""),ROWS(C$11:C20))))</f>
        <v/>
      </c>
      <c r="D20" s="6" t="str">
        <f>IF(ROWS(D$11:D20)&gt;COUNTA(Table1[Cell pool concentration
(cells/µL)]),"",INDEX(Table1[Cell pool concentration
(cells/µL)],_xlfn.AGGREGATE(15,6,(ROW(Table1[Cell pool concentration
(cells/µL)])-ROW('Service Request Template'!$A$17)+1)/(Table1[Cell pool concentration
(cells/µL)]&lt;&gt;""),ROWS(D$11:D20))))</f>
        <v/>
      </c>
      <c r="E20" s="6" t="str">
        <f>IF(ROWS(E$11:E20)&gt;COUNTA(Table1[Volume (µL)]),"",INDEX(Table1[Volume (µL)],_xlfn.AGGREGATE(15,6,(ROW(Table1[Volume (µL)])-ROW('Service Request Template'!$A$17)+1)/(Table1[Volume (µL)]&lt;&gt;""),ROWS(E$11:E20))))</f>
        <v/>
      </c>
      <c r="F20" s="6" t="str">
        <f>IF(ROWS(F$11:F20)&gt;COUNTA(Table1[Cell count]),"",INDEX(Table1[Cell count],_xlfn.AGGREGATE(15,6,(ROW(Table1[Cell count])-ROW('Service Request Template'!$A$17)+1)/(Table1[Cell count]&lt;&gt;""),ROWS(F$11:F20))))</f>
        <v/>
      </c>
    </row>
    <row r="21" spans="1:6" ht="22.15" customHeight="1">
      <c r="A21" s="6" t="str">
        <f>IF(ROWS(A$11:A21)&gt;COUNTA(Table1[Condition name]),"",INDEX(Table1[Condition name],_xlfn.AGGREGATE(15,6,(ROW(Table1[Condition name])-ROW('Service Request Template'!$A$17)+1)/(Table1[Condition name]&lt;&gt;""),ROWS(A$11:A21))))</f>
        <v/>
      </c>
      <c r="B21" s="6" t="str">
        <f>IF(ROWS(B$11:B21)&gt;COUNTA(Table1[Cell pool]),"",INDEX(Table1[Cell pool],_xlfn.AGGREGATE(15,6,(ROW(Table1[Cell pool])-ROW('Service Request Template'!$A$17)+1)/(Table1[Cell pool]&lt;&gt;""),ROWS(B$11:B21))))</f>
        <v/>
      </c>
      <c r="C21" s="6" t="str">
        <f>IF(ROWS(C$11:C21)&gt;COUNTA(Table1[[Ratio ]]),"",INDEX(Table1[[Ratio ]],_xlfn.AGGREGATE(15,6,(ROW(Table1[[Ratio ]])-ROW('Service Request Template'!$A$17)+1)/(Table1[[Ratio ]]&lt;&gt;""),ROWS(C$11:C21))))</f>
        <v/>
      </c>
      <c r="D21" s="6" t="str">
        <f>IF(ROWS(D$11:D21)&gt;COUNTA(Table1[Cell pool concentration
(cells/µL)]),"",INDEX(Table1[Cell pool concentration
(cells/µL)],_xlfn.AGGREGATE(15,6,(ROW(Table1[Cell pool concentration
(cells/µL)])-ROW('Service Request Template'!$A$17)+1)/(Table1[Cell pool concentration
(cells/µL)]&lt;&gt;""),ROWS(D$11:D21))))</f>
        <v/>
      </c>
      <c r="E21" s="6" t="str">
        <f>IF(ROWS(E$11:E21)&gt;COUNTA(Table1[Volume (µL)]),"",INDEX(Table1[Volume (µL)],_xlfn.AGGREGATE(15,6,(ROW(Table1[Volume (µL)])-ROW('Service Request Template'!$A$17)+1)/(Table1[Volume (µL)]&lt;&gt;""),ROWS(E$11:E21))))</f>
        <v/>
      </c>
      <c r="F21" s="6" t="str">
        <f>IF(ROWS(F$11:F21)&gt;COUNTA(Table1[Cell count]),"",INDEX(Table1[Cell count],_xlfn.AGGREGATE(15,6,(ROW(Table1[Cell count])-ROW('Service Request Template'!$A$17)+1)/(Table1[Cell count]&lt;&gt;""),ROWS(F$11:F21))))</f>
        <v/>
      </c>
    </row>
    <row r="22" spans="1:6" ht="22.15" customHeight="1">
      <c r="A22" s="6" t="str">
        <f>IF(ROWS(A$11:A22)&gt;COUNTA(Table1[Condition name]),"",INDEX(Table1[Condition name],_xlfn.AGGREGATE(15,6,(ROW(Table1[Condition name])-ROW('Service Request Template'!$A$17)+1)/(Table1[Condition name]&lt;&gt;""),ROWS(A$11:A22))))</f>
        <v/>
      </c>
      <c r="B22" s="6" t="str">
        <f>IF(ROWS(B$11:B22)&gt;COUNTA(Table1[Cell pool]),"",INDEX(Table1[Cell pool],_xlfn.AGGREGATE(15,6,(ROW(Table1[Cell pool])-ROW('Service Request Template'!$A$17)+1)/(Table1[Cell pool]&lt;&gt;""),ROWS(B$11:B22))))</f>
        <v/>
      </c>
      <c r="C22" s="6" t="str">
        <f>IF(ROWS(C$11:C22)&gt;COUNTA(Table1[[Ratio ]]),"",INDEX(Table1[[Ratio ]],_xlfn.AGGREGATE(15,6,(ROW(Table1[[Ratio ]])-ROW('Service Request Template'!$A$17)+1)/(Table1[[Ratio ]]&lt;&gt;""),ROWS(C$11:C22))))</f>
        <v/>
      </c>
      <c r="D22" s="6" t="str">
        <f>IF(ROWS(D$11:D22)&gt;COUNTA(Table1[Cell pool concentration
(cells/µL)]),"",INDEX(Table1[Cell pool concentration
(cells/µL)],_xlfn.AGGREGATE(15,6,(ROW(Table1[Cell pool concentration
(cells/µL)])-ROW('Service Request Template'!$A$17)+1)/(Table1[Cell pool concentration
(cells/µL)]&lt;&gt;""),ROWS(D$11:D22))))</f>
        <v/>
      </c>
      <c r="E22" s="6" t="str">
        <f>IF(ROWS(E$11:E22)&gt;COUNTA(Table1[Volume (µL)]),"",INDEX(Table1[Volume (µL)],_xlfn.AGGREGATE(15,6,(ROW(Table1[Volume (µL)])-ROW('Service Request Template'!$A$17)+1)/(Table1[Volume (µL)]&lt;&gt;""),ROWS(E$11:E22))))</f>
        <v/>
      </c>
      <c r="F22" s="6" t="str">
        <f>IF(ROWS(F$11:F22)&gt;COUNTA(Table1[Cell count]),"",INDEX(Table1[Cell count],_xlfn.AGGREGATE(15,6,(ROW(Table1[Cell count])-ROW('Service Request Template'!$A$17)+1)/(Table1[Cell count]&lt;&gt;""),ROWS(F$11:F22))))</f>
        <v/>
      </c>
    </row>
    <row r="23" spans="1:6" ht="22.15" customHeight="1">
      <c r="A23" s="6" t="str">
        <f>IF(ROWS(A$11:A23)&gt;COUNTA(Table1[Condition name]),"",INDEX(Table1[Condition name],_xlfn.AGGREGATE(15,6,(ROW(Table1[Condition name])-ROW('Service Request Template'!$A$17)+1)/(Table1[Condition name]&lt;&gt;""),ROWS(A$11:A23))))</f>
        <v/>
      </c>
      <c r="B23" s="6" t="str">
        <f>IF(ROWS(B$11:B23)&gt;COUNTA(Table1[Cell pool]),"",INDEX(Table1[Cell pool],_xlfn.AGGREGATE(15,6,(ROW(Table1[Cell pool])-ROW('Service Request Template'!$A$17)+1)/(Table1[Cell pool]&lt;&gt;""),ROWS(B$11:B23))))</f>
        <v/>
      </c>
      <c r="C23" s="6" t="str">
        <f>IF(ROWS(C$11:C23)&gt;COUNTA(Table1[[Ratio ]]),"",INDEX(Table1[[Ratio ]],_xlfn.AGGREGATE(15,6,(ROW(Table1[[Ratio ]])-ROW('Service Request Template'!$A$17)+1)/(Table1[[Ratio ]]&lt;&gt;""),ROWS(C$11:C23))))</f>
        <v/>
      </c>
      <c r="D23" s="6" t="str">
        <f>IF(ROWS(D$11:D23)&gt;COUNTA(Table1[Cell pool concentration
(cells/µL)]),"",INDEX(Table1[Cell pool concentration
(cells/µL)],_xlfn.AGGREGATE(15,6,(ROW(Table1[Cell pool concentration
(cells/µL)])-ROW('Service Request Template'!$A$17)+1)/(Table1[Cell pool concentration
(cells/µL)]&lt;&gt;""),ROWS(D$11:D23))))</f>
        <v/>
      </c>
      <c r="E23" s="6" t="str">
        <f>IF(ROWS(E$11:E23)&gt;COUNTA(Table1[Volume (µL)]),"",INDEX(Table1[Volume (µL)],_xlfn.AGGREGATE(15,6,(ROW(Table1[Volume (µL)])-ROW('Service Request Template'!$A$17)+1)/(Table1[Volume (µL)]&lt;&gt;""),ROWS(E$11:E23))))</f>
        <v/>
      </c>
      <c r="F23" s="6" t="str">
        <f>IF(ROWS(F$11:F23)&gt;COUNTA(Table1[Cell count]),"",INDEX(Table1[Cell count],_xlfn.AGGREGATE(15,6,(ROW(Table1[Cell count])-ROW('Service Request Template'!$A$17)+1)/(Table1[Cell count]&lt;&gt;""),ROWS(F$11:F23))))</f>
        <v/>
      </c>
    </row>
    <row r="24" spans="1:6" ht="22.15" customHeight="1">
      <c r="A24" s="6" t="str">
        <f>IF(ROWS(A$11:A24)&gt;COUNTA(Table1[Condition name]),"",INDEX(Table1[Condition name],_xlfn.AGGREGATE(15,6,(ROW(Table1[Condition name])-ROW('Service Request Template'!$A$17)+1)/(Table1[Condition name]&lt;&gt;""),ROWS(A$11:A24))))</f>
        <v/>
      </c>
      <c r="B24" s="6" t="str">
        <f>IF(ROWS(B$11:B24)&gt;COUNTA(Table1[Cell pool]),"",INDEX(Table1[Cell pool],_xlfn.AGGREGATE(15,6,(ROW(Table1[Cell pool])-ROW('Service Request Template'!$A$17)+1)/(Table1[Cell pool]&lt;&gt;""),ROWS(B$11:B24))))</f>
        <v/>
      </c>
      <c r="C24" s="6" t="str">
        <f>IF(ROWS(C$11:C24)&gt;COUNTA(Table1[[Ratio ]]),"",INDEX(Table1[[Ratio ]],_xlfn.AGGREGATE(15,6,(ROW(Table1[[Ratio ]])-ROW('Service Request Template'!$A$17)+1)/(Table1[[Ratio ]]&lt;&gt;""),ROWS(C$11:C24))))</f>
        <v/>
      </c>
      <c r="D24" s="6" t="str">
        <f>IF(ROWS(D$11:D24)&gt;COUNTA(Table1[Cell pool concentration
(cells/µL)]),"",INDEX(Table1[Cell pool concentration
(cells/µL)],_xlfn.AGGREGATE(15,6,(ROW(Table1[Cell pool concentration
(cells/µL)])-ROW('Service Request Template'!$A$17)+1)/(Table1[Cell pool concentration
(cells/µL)]&lt;&gt;""),ROWS(D$11:D24))))</f>
        <v/>
      </c>
      <c r="E24" s="6" t="str">
        <f>IF(ROWS(E$11:E24)&gt;COUNTA(Table1[Volume (µL)]),"",INDEX(Table1[Volume (µL)],_xlfn.AGGREGATE(15,6,(ROW(Table1[Volume (µL)])-ROW('Service Request Template'!$A$17)+1)/(Table1[Volume (µL)]&lt;&gt;""),ROWS(E$11:E24))))</f>
        <v/>
      </c>
      <c r="F24" s="6" t="str">
        <f>IF(ROWS(F$11:F24)&gt;COUNTA(Table1[Cell count]),"",INDEX(Table1[Cell count],_xlfn.AGGREGATE(15,6,(ROW(Table1[Cell count])-ROW('Service Request Template'!$A$17)+1)/(Table1[Cell count]&lt;&gt;""),ROWS(F$11:F24))))</f>
        <v/>
      </c>
    </row>
    <row r="25" spans="1:6" ht="22.15" customHeight="1">
      <c r="A25" s="6" t="str">
        <f>IF(ROWS(A$11:A25)&gt;COUNTA(Table1[Condition name]),"",INDEX(Table1[Condition name],_xlfn.AGGREGATE(15,6,(ROW(Table1[Condition name])-ROW('Service Request Template'!$A$17)+1)/(Table1[Condition name]&lt;&gt;""),ROWS(A$11:A25))))</f>
        <v/>
      </c>
      <c r="B25" s="6" t="str">
        <f>IF(ROWS(B$11:B25)&gt;COUNTA(Table1[Cell pool]),"",INDEX(Table1[Cell pool],_xlfn.AGGREGATE(15,6,(ROW(Table1[Cell pool])-ROW('Service Request Template'!$A$17)+1)/(Table1[Cell pool]&lt;&gt;""),ROWS(B$11:B25))))</f>
        <v/>
      </c>
      <c r="C25" s="6" t="str">
        <f>IF(ROWS(C$11:C25)&gt;COUNTA(Table1[[Ratio ]]),"",INDEX(Table1[[Ratio ]],_xlfn.AGGREGATE(15,6,(ROW(Table1[[Ratio ]])-ROW('Service Request Template'!$A$17)+1)/(Table1[[Ratio ]]&lt;&gt;""),ROWS(C$11:C25))))</f>
        <v/>
      </c>
      <c r="D25" s="6" t="str">
        <f>IF(ROWS(D$11:D25)&gt;COUNTA(Table1[Cell pool concentration
(cells/µL)]),"",INDEX(Table1[Cell pool concentration
(cells/µL)],_xlfn.AGGREGATE(15,6,(ROW(Table1[Cell pool concentration
(cells/µL)])-ROW('Service Request Template'!$A$17)+1)/(Table1[Cell pool concentration
(cells/µL)]&lt;&gt;""),ROWS(D$11:D25))))</f>
        <v/>
      </c>
      <c r="E25" s="6" t="str">
        <f>IF(ROWS(E$11:E25)&gt;COUNTA(Table1[Volume (µL)]),"",INDEX(Table1[Volume (µL)],_xlfn.AGGREGATE(15,6,(ROW(Table1[Volume (µL)])-ROW('Service Request Template'!$A$17)+1)/(Table1[Volume (µL)]&lt;&gt;""),ROWS(E$11:E25))))</f>
        <v/>
      </c>
      <c r="F25" s="6" t="str">
        <f>IF(ROWS(F$11:F25)&gt;COUNTA(Table1[Cell count]),"",INDEX(Table1[Cell count],_xlfn.AGGREGATE(15,6,(ROW(Table1[Cell count])-ROW('Service Request Template'!$A$17)+1)/(Table1[Cell count]&lt;&gt;""),ROWS(F$11:F25))))</f>
        <v/>
      </c>
    </row>
    <row r="26" spans="1:6" ht="22.15" customHeight="1">
      <c r="A26" s="6" t="str">
        <f>IF(ROWS(A$11:A26)&gt;COUNTA(Table1[Condition name]),"",INDEX(Table1[Condition name],_xlfn.AGGREGATE(15,6,(ROW(Table1[Condition name])-ROW('Service Request Template'!$A$17)+1)/(Table1[Condition name]&lt;&gt;""),ROWS(A$11:A26))))</f>
        <v/>
      </c>
      <c r="B26" s="6" t="str">
        <f>IF(ROWS(B$11:B26)&gt;COUNTA(Table1[Cell pool]),"",INDEX(Table1[Cell pool],_xlfn.AGGREGATE(15,6,(ROW(Table1[Cell pool])-ROW('Service Request Template'!$A$17)+1)/(Table1[Cell pool]&lt;&gt;""),ROWS(B$11:B26))))</f>
        <v/>
      </c>
      <c r="C26" s="6" t="str">
        <f>IF(ROWS(C$11:C26)&gt;COUNTA(Table1[[Ratio ]]),"",INDEX(Table1[[Ratio ]],_xlfn.AGGREGATE(15,6,(ROW(Table1[[Ratio ]])-ROW('Service Request Template'!$A$17)+1)/(Table1[[Ratio ]]&lt;&gt;""),ROWS(C$11:C26))))</f>
        <v/>
      </c>
      <c r="D26" s="6" t="str">
        <f>IF(ROWS(D$11:D26)&gt;COUNTA(Table1[Cell pool concentration
(cells/µL)]),"",INDEX(Table1[Cell pool concentration
(cells/µL)],_xlfn.AGGREGATE(15,6,(ROW(Table1[Cell pool concentration
(cells/µL)])-ROW('Service Request Template'!$A$17)+1)/(Table1[Cell pool concentration
(cells/µL)]&lt;&gt;""),ROWS(D$11:D26))))</f>
        <v/>
      </c>
      <c r="E26" s="6" t="str">
        <f>IF(ROWS(E$11:E26)&gt;COUNTA(Table1[Volume (µL)]),"",INDEX(Table1[Volume (µL)],_xlfn.AGGREGATE(15,6,(ROW(Table1[Volume (µL)])-ROW('Service Request Template'!$A$17)+1)/(Table1[Volume (µL)]&lt;&gt;""),ROWS(E$11:E26))))</f>
        <v/>
      </c>
      <c r="F26" s="6" t="str">
        <f>IF(ROWS(F$11:F26)&gt;COUNTA(Table1[Cell count]),"",INDEX(Table1[Cell count],_xlfn.AGGREGATE(15,6,(ROW(Table1[Cell count])-ROW('Service Request Template'!$A$17)+1)/(Table1[Cell count]&lt;&gt;""),ROWS(F$11:F26))))</f>
        <v/>
      </c>
    </row>
    <row r="27" spans="1:6" ht="22.15" customHeight="1">
      <c r="A27" s="6" t="str">
        <f>IF(ROWS(A$11:A27)&gt;COUNTA(Table1[Condition name]),"",INDEX(Table1[Condition name],_xlfn.AGGREGATE(15,6,(ROW(Table1[Condition name])-ROW('Service Request Template'!$A$17)+1)/(Table1[Condition name]&lt;&gt;""),ROWS(A$11:A27))))</f>
        <v/>
      </c>
      <c r="B27" s="6" t="str">
        <f>IF(ROWS(B$11:B27)&gt;COUNTA(Table1[Cell pool]),"",INDEX(Table1[Cell pool],_xlfn.AGGREGATE(15,6,(ROW(Table1[Cell pool])-ROW('Service Request Template'!$A$17)+1)/(Table1[Cell pool]&lt;&gt;""),ROWS(B$11:B27))))</f>
        <v/>
      </c>
      <c r="C27" s="6" t="str">
        <f>IF(ROWS(C$11:C27)&gt;COUNTA(Table1[[Ratio ]]),"",INDEX(Table1[[Ratio ]],_xlfn.AGGREGATE(15,6,(ROW(Table1[[Ratio ]])-ROW('Service Request Template'!$A$17)+1)/(Table1[[Ratio ]]&lt;&gt;""),ROWS(C$11:C27))))</f>
        <v/>
      </c>
      <c r="D27" s="6" t="str">
        <f>IF(ROWS(D$11:D27)&gt;COUNTA(Table1[Cell pool concentration
(cells/µL)]),"",INDEX(Table1[Cell pool concentration
(cells/µL)],_xlfn.AGGREGATE(15,6,(ROW(Table1[Cell pool concentration
(cells/µL)])-ROW('Service Request Template'!$A$17)+1)/(Table1[Cell pool concentration
(cells/µL)]&lt;&gt;""),ROWS(D$11:D27))))</f>
        <v/>
      </c>
      <c r="E27" s="6" t="str">
        <f>IF(ROWS(E$11:E27)&gt;COUNTA(Table1[Volume (µL)]),"",INDEX(Table1[Volume (µL)],_xlfn.AGGREGATE(15,6,(ROW(Table1[Volume (µL)])-ROW('Service Request Template'!$A$17)+1)/(Table1[Volume (µL)]&lt;&gt;""),ROWS(E$11:E27))))</f>
        <v/>
      </c>
      <c r="F27" s="6" t="str">
        <f>IF(ROWS(F$11:F27)&gt;COUNTA(Table1[Cell count]),"",INDEX(Table1[Cell count],_xlfn.AGGREGATE(15,6,(ROW(Table1[Cell count])-ROW('Service Request Template'!$A$17)+1)/(Table1[Cell count]&lt;&gt;""),ROWS(F$11:F27))))</f>
        <v/>
      </c>
    </row>
    <row r="28" spans="1:6" ht="22.15" customHeight="1">
      <c r="A28" s="6" t="str">
        <f>IF(ROWS(A$11:A28)&gt;COUNTA(Table1[Condition name]),"",INDEX(Table1[Condition name],_xlfn.AGGREGATE(15,6,(ROW(Table1[Condition name])-ROW('Service Request Template'!$A$17)+1)/(Table1[Condition name]&lt;&gt;""),ROWS(A$11:A28))))</f>
        <v/>
      </c>
      <c r="B28" s="6" t="str">
        <f>IF(ROWS(B$11:B28)&gt;COUNTA(Table1[Cell pool]),"",INDEX(Table1[Cell pool],_xlfn.AGGREGATE(15,6,(ROW(Table1[Cell pool])-ROW('Service Request Template'!$A$17)+1)/(Table1[Cell pool]&lt;&gt;""),ROWS(B$11:B28))))</f>
        <v/>
      </c>
      <c r="C28" s="6" t="str">
        <f>IF(ROWS(C$11:C28)&gt;COUNTA(Table1[[Ratio ]]),"",INDEX(Table1[[Ratio ]],_xlfn.AGGREGATE(15,6,(ROW(Table1[[Ratio ]])-ROW('Service Request Template'!$A$17)+1)/(Table1[[Ratio ]]&lt;&gt;""),ROWS(C$11:C28))))</f>
        <v/>
      </c>
      <c r="D28" s="6" t="str">
        <f>IF(ROWS(D$11:D28)&gt;COUNTA(Table1[Cell pool concentration
(cells/µL)]),"",INDEX(Table1[Cell pool concentration
(cells/µL)],_xlfn.AGGREGATE(15,6,(ROW(Table1[Cell pool concentration
(cells/µL)])-ROW('Service Request Template'!$A$17)+1)/(Table1[Cell pool concentration
(cells/µL)]&lt;&gt;""),ROWS(D$11:D28))))</f>
        <v/>
      </c>
      <c r="E28" s="6" t="str">
        <f>IF(ROWS(E$11:E28)&gt;COUNTA(Table1[Volume (µL)]),"",INDEX(Table1[Volume (µL)],_xlfn.AGGREGATE(15,6,(ROW(Table1[Volume (µL)])-ROW('Service Request Template'!$A$17)+1)/(Table1[Volume (µL)]&lt;&gt;""),ROWS(E$11:E28))))</f>
        <v/>
      </c>
      <c r="F28" s="6" t="str">
        <f>IF(ROWS(F$11:F28)&gt;COUNTA(Table1[Cell count]),"",INDEX(Table1[Cell count],_xlfn.AGGREGATE(15,6,(ROW(Table1[Cell count])-ROW('Service Request Template'!$A$17)+1)/(Table1[Cell count]&lt;&gt;""),ROWS(F$11:F28))))</f>
        <v/>
      </c>
    </row>
    <row r="29" spans="1:6" ht="22.15" customHeight="1">
      <c r="A29" s="6" t="str">
        <f>IF(ROWS(A$11:A29)&gt;COUNTA(Table1[Condition name]),"",INDEX(Table1[Condition name],_xlfn.AGGREGATE(15,6,(ROW(Table1[Condition name])-ROW('Service Request Template'!$A$17)+1)/(Table1[Condition name]&lt;&gt;""),ROWS(A$11:A29))))</f>
        <v/>
      </c>
      <c r="B29" s="6" t="str">
        <f>IF(ROWS(B$11:B29)&gt;COUNTA(Table1[Cell pool]),"",INDEX(Table1[Cell pool],_xlfn.AGGREGATE(15,6,(ROW(Table1[Cell pool])-ROW('Service Request Template'!$A$17)+1)/(Table1[Cell pool]&lt;&gt;""),ROWS(B$11:B29))))</f>
        <v/>
      </c>
      <c r="C29" s="6" t="str">
        <f>IF(ROWS(C$11:C29)&gt;COUNTA(Table1[[Ratio ]]),"",INDEX(Table1[[Ratio ]],_xlfn.AGGREGATE(15,6,(ROW(Table1[[Ratio ]])-ROW('Service Request Template'!$A$17)+1)/(Table1[[Ratio ]]&lt;&gt;""),ROWS(C$11:C29))))</f>
        <v/>
      </c>
      <c r="D29" s="6" t="str">
        <f>IF(ROWS(D$11:D29)&gt;COUNTA(Table1[Cell pool concentration
(cells/µL)]),"",INDEX(Table1[Cell pool concentration
(cells/µL)],_xlfn.AGGREGATE(15,6,(ROW(Table1[Cell pool concentration
(cells/µL)])-ROW('Service Request Template'!$A$17)+1)/(Table1[Cell pool concentration
(cells/µL)]&lt;&gt;""),ROWS(D$11:D29))))</f>
        <v/>
      </c>
      <c r="E29" s="6" t="str">
        <f>IF(ROWS(E$11:E29)&gt;COUNTA(Table1[Volume (µL)]),"",INDEX(Table1[Volume (µL)],_xlfn.AGGREGATE(15,6,(ROW(Table1[Volume (µL)])-ROW('Service Request Template'!$A$17)+1)/(Table1[Volume (µL)]&lt;&gt;""),ROWS(E$11:E29))))</f>
        <v/>
      </c>
      <c r="F29" s="6" t="str">
        <f>IF(ROWS(F$11:F29)&gt;COUNTA(Table1[Cell count]),"",INDEX(Table1[Cell count],_xlfn.AGGREGATE(15,6,(ROW(Table1[Cell count])-ROW('Service Request Template'!$A$17)+1)/(Table1[Cell count]&lt;&gt;""),ROWS(F$11:F29))))</f>
        <v/>
      </c>
    </row>
    <row r="30" spans="1:6" ht="22.15" customHeight="1">
      <c r="A30" s="6" t="str">
        <f>IF(ROWS(A$11:A30)&gt;COUNTA(Table1[Condition name]),"",INDEX(Table1[Condition name],_xlfn.AGGREGATE(15,6,(ROW(Table1[Condition name])-ROW('Service Request Template'!$A$17)+1)/(Table1[Condition name]&lt;&gt;""),ROWS(A$11:A30))))</f>
        <v/>
      </c>
      <c r="B30" s="6" t="str">
        <f>IF(ROWS(B$11:B30)&gt;COUNTA(Table1[Cell pool]),"",INDEX(Table1[Cell pool],_xlfn.AGGREGATE(15,6,(ROW(Table1[Cell pool])-ROW('Service Request Template'!$A$17)+1)/(Table1[Cell pool]&lt;&gt;""),ROWS(B$11:B30))))</f>
        <v/>
      </c>
      <c r="C30" s="6" t="str">
        <f>IF(ROWS(C$11:C30)&gt;COUNTA(Table1[[Ratio ]]),"",INDEX(Table1[[Ratio ]],_xlfn.AGGREGATE(15,6,(ROW(Table1[[Ratio ]])-ROW('Service Request Template'!$A$17)+1)/(Table1[[Ratio ]]&lt;&gt;""),ROWS(C$11:C30))))</f>
        <v/>
      </c>
      <c r="D30" s="6" t="str">
        <f>IF(ROWS(D$11:D30)&gt;COUNTA(Table1[Cell pool concentration
(cells/µL)]),"",INDEX(Table1[Cell pool concentration
(cells/µL)],_xlfn.AGGREGATE(15,6,(ROW(Table1[Cell pool concentration
(cells/µL)])-ROW('Service Request Template'!$A$17)+1)/(Table1[Cell pool concentration
(cells/µL)]&lt;&gt;""),ROWS(D$11:D30))))</f>
        <v/>
      </c>
      <c r="E30" s="6" t="str">
        <f>IF(ROWS(E$11:E30)&gt;COUNTA(Table1[Volume (µL)]),"",INDEX(Table1[Volume (µL)],_xlfn.AGGREGATE(15,6,(ROW(Table1[Volume (µL)])-ROW('Service Request Template'!$A$17)+1)/(Table1[Volume (µL)]&lt;&gt;""),ROWS(E$11:E30))))</f>
        <v/>
      </c>
      <c r="F30" s="6" t="str">
        <f>IF(ROWS(F$11:F30)&gt;COUNTA(Table1[Cell count]),"",INDEX(Table1[Cell count],_xlfn.AGGREGATE(15,6,(ROW(Table1[Cell count])-ROW('Service Request Template'!$A$17)+1)/(Table1[Cell count]&lt;&gt;""),ROWS(F$11:F30))))</f>
        <v/>
      </c>
    </row>
    <row r="31" spans="1:6" ht="22.15" customHeight="1">
      <c r="A31" s="6" t="str">
        <f>IF(ROWS(A$11:A31)&gt;COUNTA(Table1[Condition name]),"",INDEX(Table1[Condition name],_xlfn.AGGREGATE(15,6,(ROW(Table1[Condition name])-ROW('Service Request Template'!$A$17)+1)/(Table1[Condition name]&lt;&gt;""),ROWS(A$11:A31))))</f>
        <v/>
      </c>
      <c r="B31" s="6" t="str">
        <f>IF(ROWS(B$11:B31)&gt;COUNTA(Table1[Cell pool]),"",INDEX(Table1[Cell pool],_xlfn.AGGREGATE(15,6,(ROW(Table1[Cell pool])-ROW('Service Request Template'!$A$17)+1)/(Table1[Cell pool]&lt;&gt;""),ROWS(B$11:B31))))</f>
        <v/>
      </c>
      <c r="C31" s="6" t="str">
        <f>IF(ROWS(C$11:C31)&gt;COUNTA(Table1[[Ratio ]]),"",INDEX(Table1[[Ratio ]],_xlfn.AGGREGATE(15,6,(ROW(Table1[[Ratio ]])-ROW('Service Request Template'!$A$17)+1)/(Table1[[Ratio ]]&lt;&gt;""),ROWS(C$11:C31))))</f>
        <v/>
      </c>
      <c r="D31" s="6" t="str">
        <f>IF(ROWS(D$11:D31)&gt;COUNTA(Table1[Cell pool concentration
(cells/µL)]),"",INDEX(Table1[Cell pool concentration
(cells/µL)],_xlfn.AGGREGATE(15,6,(ROW(Table1[Cell pool concentration
(cells/µL)])-ROW('Service Request Template'!$A$17)+1)/(Table1[Cell pool concentration
(cells/µL)]&lt;&gt;""),ROWS(D$11:D31))))</f>
        <v/>
      </c>
      <c r="E31" s="6" t="str">
        <f>IF(ROWS(E$11:E31)&gt;COUNTA(Table1[Volume (µL)]),"",INDEX(Table1[Volume (µL)],_xlfn.AGGREGATE(15,6,(ROW(Table1[Volume (µL)])-ROW('Service Request Template'!$A$17)+1)/(Table1[Volume (µL)]&lt;&gt;""),ROWS(E$11:E31))))</f>
        <v/>
      </c>
      <c r="F31" s="6" t="str">
        <f>IF(ROWS(F$11:F31)&gt;COUNTA(Table1[Cell count]),"",INDEX(Table1[Cell count],_xlfn.AGGREGATE(15,6,(ROW(Table1[Cell count])-ROW('Service Request Template'!$A$17)+1)/(Table1[Cell count]&lt;&gt;""),ROWS(F$11:F31))))</f>
        <v/>
      </c>
    </row>
    <row r="32" spans="1:6" ht="22.15" customHeight="1">
      <c r="A32" s="6" t="str">
        <f>IF(ROWS(A$11:A32)&gt;COUNTA(Table1[Condition name]),"",INDEX(Table1[Condition name],_xlfn.AGGREGATE(15,6,(ROW(Table1[Condition name])-ROW('Service Request Template'!$A$17)+1)/(Table1[Condition name]&lt;&gt;""),ROWS(A$11:A32))))</f>
        <v/>
      </c>
      <c r="B32" s="6" t="str">
        <f>IF(ROWS(B$11:B32)&gt;COUNTA(Table1[Cell pool]),"",INDEX(Table1[Cell pool],_xlfn.AGGREGATE(15,6,(ROW(Table1[Cell pool])-ROW('Service Request Template'!$A$17)+1)/(Table1[Cell pool]&lt;&gt;""),ROWS(B$11:B32))))</f>
        <v/>
      </c>
      <c r="C32" s="6" t="str">
        <f>IF(ROWS(C$11:C32)&gt;COUNTA(Table1[[Ratio ]]),"",INDEX(Table1[[Ratio ]],_xlfn.AGGREGATE(15,6,(ROW(Table1[[Ratio ]])-ROW('Service Request Template'!$A$17)+1)/(Table1[[Ratio ]]&lt;&gt;""),ROWS(C$11:C32))))</f>
        <v/>
      </c>
      <c r="D32" s="6" t="str">
        <f>IF(ROWS(D$11:D32)&gt;COUNTA(Table1[Cell pool concentration
(cells/µL)]),"",INDEX(Table1[Cell pool concentration
(cells/µL)],_xlfn.AGGREGATE(15,6,(ROW(Table1[Cell pool concentration
(cells/µL)])-ROW('Service Request Template'!$A$17)+1)/(Table1[Cell pool concentration
(cells/µL)]&lt;&gt;""),ROWS(D$11:D32))))</f>
        <v/>
      </c>
      <c r="E32" s="6" t="str">
        <f>IF(ROWS(E$11:E32)&gt;COUNTA(Table1[Volume (µL)]),"",INDEX(Table1[Volume (µL)],_xlfn.AGGREGATE(15,6,(ROW(Table1[Volume (µL)])-ROW('Service Request Template'!$A$17)+1)/(Table1[Volume (µL)]&lt;&gt;""),ROWS(E$11:E32))))</f>
        <v/>
      </c>
      <c r="F32" s="6" t="str">
        <f>IF(ROWS(F$11:F32)&gt;COUNTA(Table1[Cell count]),"",INDEX(Table1[Cell count],_xlfn.AGGREGATE(15,6,(ROW(Table1[Cell count])-ROW('Service Request Template'!$A$17)+1)/(Table1[Cell count]&lt;&gt;""),ROWS(F$11:F32))))</f>
        <v/>
      </c>
    </row>
    <row r="33" spans="1:6" ht="22.15" customHeight="1">
      <c r="A33" s="6" t="str">
        <f>IF(ROWS(A$11:A33)&gt;COUNTA(Table1[Condition name]),"",INDEX(Table1[Condition name],_xlfn.AGGREGATE(15,6,(ROW(Table1[Condition name])-ROW('Service Request Template'!$A$17)+1)/(Table1[Condition name]&lt;&gt;""),ROWS(A$11:A33))))</f>
        <v/>
      </c>
      <c r="B33" s="6" t="str">
        <f>IF(ROWS(B$11:B33)&gt;COUNTA(Table1[Cell pool]),"",INDEX(Table1[Cell pool],_xlfn.AGGREGATE(15,6,(ROW(Table1[Cell pool])-ROW('Service Request Template'!$A$17)+1)/(Table1[Cell pool]&lt;&gt;""),ROWS(B$11:B33))))</f>
        <v/>
      </c>
      <c r="C33" s="6" t="str">
        <f>IF(ROWS(C$11:C33)&gt;COUNTA(Table1[[Ratio ]]),"",INDEX(Table1[[Ratio ]],_xlfn.AGGREGATE(15,6,(ROW(Table1[[Ratio ]])-ROW('Service Request Template'!$A$17)+1)/(Table1[[Ratio ]]&lt;&gt;""),ROWS(C$11:C33))))</f>
        <v/>
      </c>
      <c r="D33" s="6" t="str">
        <f>IF(ROWS(D$11:D33)&gt;COUNTA(Table1[Cell pool concentration
(cells/µL)]),"",INDEX(Table1[Cell pool concentration
(cells/µL)],_xlfn.AGGREGATE(15,6,(ROW(Table1[Cell pool concentration
(cells/µL)])-ROW('Service Request Template'!$A$17)+1)/(Table1[Cell pool concentration
(cells/µL)]&lt;&gt;""),ROWS(D$11:D33))))</f>
        <v/>
      </c>
      <c r="E33" s="6" t="str">
        <f>IF(ROWS(E$11:E33)&gt;COUNTA(Table1[Volume (µL)]),"",INDEX(Table1[Volume (µL)],_xlfn.AGGREGATE(15,6,(ROW(Table1[Volume (µL)])-ROW('Service Request Template'!$A$17)+1)/(Table1[Volume (µL)]&lt;&gt;""),ROWS(E$11:E33))))</f>
        <v/>
      </c>
      <c r="F33" s="6" t="str">
        <f>IF(ROWS(F$11:F33)&gt;COUNTA(Table1[Cell count]),"",INDEX(Table1[Cell count],_xlfn.AGGREGATE(15,6,(ROW(Table1[Cell count])-ROW('Service Request Template'!$A$17)+1)/(Table1[Cell count]&lt;&gt;""),ROWS(F$11:F33))))</f>
        <v/>
      </c>
    </row>
    <row r="34" spans="1:6" ht="22.15" customHeight="1">
      <c r="A34" s="6" t="str">
        <f>IF(ROWS(A$11:A34)&gt;COUNTA(Table1[Condition name]),"",INDEX(Table1[Condition name],_xlfn.AGGREGATE(15,6,(ROW(Table1[Condition name])-ROW('Service Request Template'!$A$17)+1)/(Table1[Condition name]&lt;&gt;""),ROWS(A$11:A34))))</f>
        <v/>
      </c>
      <c r="B34" s="6" t="str">
        <f>IF(ROWS(B$11:B34)&gt;COUNTA(Table1[Cell pool]),"",INDEX(Table1[Cell pool],_xlfn.AGGREGATE(15,6,(ROW(Table1[Cell pool])-ROW('Service Request Template'!$A$17)+1)/(Table1[Cell pool]&lt;&gt;""),ROWS(B$11:B34))))</f>
        <v/>
      </c>
      <c r="C34" s="6" t="str">
        <f>IF(ROWS(C$11:C34)&gt;COUNTA(Table1[[Ratio ]]),"",INDEX(Table1[[Ratio ]],_xlfn.AGGREGATE(15,6,(ROW(Table1[[Ratio ]])-ROW('Service Request Template'!$A$17)+1)/(Table1[[Ratio ]]&lt;&gt;""),ROWS(C$11:C34))))</f>
        <v/>
      </c>
      <c r="D34" s="6" t="str">
        <f>IF(ROWS(D$11:D34)&gt;COUNTA(Table1[Cell pool concentration
(cells/µL)]),"",INDEX(Table1[Cell pool concentration
(cells/µL)],_xlfn.AGGREGATE(15,6,(ROW(Table1[Cell pool concentration
(cells/µL)])-ROW('Service Request Template'!$A$17)+1)/(Table1[Cell pool concentration
(cells/µL)]&lt;&gt;""),ROWS(D$11:D34))))</f>
        <v/>
      </c>
      <c r="E34" s="6" t="str">
        <f>IF(ROWS(E$11:E34)&gt;COUNTA(Table1[Volume (µL)]),"",INDEX(Table1[Volume (µL)],_xlfn.AGGREGATE(15,6,(ROW(Table1[Volume (µL)])-ROW('Service Request Template'!$A$17)+1)/(Table1[Volume (µL)]&lt;&gt;""),ROWS(E$11:E34))))</f>
        <v/>
      </c>
      <c r="F34" s="6" t="str">
        <f>IF(ROWS(F$11:F34)&gt;COUNTA(Table1[Cell count]),"",INDEX(Table1[Cell count],_xlfn.AGGREGATE(15,6,(ROW(Table1[Cell count])-ROW('Service Request Template'!$A$17)+1)/(Table1[Cell count]&lt;&gt;""),ROWS(F$11:F34))))</f>
        <v/>
      </c>
    </row>
    <row r="35" spans="1:6" ht="22.15" customHeight="1">
      <c r="A35" s="6" t="str">
        <f>IF(ROWS(A$11:A35)&gt;COUNTA(Table1[Condition name]),"",INDEX(Table1[Condition name],_xlfn.AGGREGATE(15,6,(ROW(Table1[Condition name])-ROW('Service Request Template'!$A$17)+1)/(Table1[Condition name]&lt;&gt;""),ROWS(A$11:A35))))</f>
        <v/>
      </c>
      <c r="B35" s="6" t="str">
        <f>IF(ROWS(B$11:B35)&gt;COUNTA(Table1[Cell pool]),"",INDEX(Table1[Cell pool],_xlfn.AGGREGATE(15,6,(ROW(Table1[Cell pool])-ROW('Service Request Template'!$A$17)+1)/(Table1[Cell pool]&lt;&gt;""),ROWS(B$11:B35))))</f>
        <v/>
      </c>
      <c r="C35" s="6" t="str">
        <f>IF(ROWS(C$11:C35)&gt;COUNTA(Table1[[Ratio ]]),"",INDEX(Table1[[Ratio ]],_xlfn.AGGREGATE(15,6,(ROW(Table1[[Ratio ]])-ROW('Service Request Template'!$A$17)+1)/(Table1[[Ratio ]]&lt;&gt;""),ROWS(C$11:C35))))</f>
        <v/>
      </c>
      <c r="D35" s="6" t="str">
        <f>IF(ROWS(D$11:D35)&gt;COUNTA(Table1[Cell pool concentration
(cells/µL)]),"",INDEX(Table1[Cell pool concentration
(cells/µL)],_xlfn.AGGREGATE(15,6,(ROW(Table1[Cell pool concentration
(cells/µL)])-ROW('Service Request Template'!$A$17)+1)/(Table1[Cell pool concentration
(cells/µL)]&lt;&gt;""),ROWS(D$11:D35))))</f>
        <v/>
      </c>
      <c r="E35" s="6" t="str">
        <f>IF(ROWS(E$11:E35)&gt;COUNTA(Table1[Volume (µL)]),"",INDEX(Table1[Volume (µL)],_xlfn.AGGREGATE(15,6,(ROW(Table1[Volume (µL)])-ROW('Service Request Template'!$A$17)+1)/(Table1[Volume (µL)]&lt;&gt;""),ROWS(E$11:E35))))</f>
        <v/>
      </c>
      <c r="F35" s="6" t="str">
        <f>IF(ROWS(F$11:F35)&gt;COUNTA(Table1[Cell count]),"",INDEX(Table1[Cell count],_xlfn.AGGREGATE(15,6,(ROW(Table1[Cell count])-ROW('Service Request Template'!$A$17)+1)/(Table1[Cell count]&lt;&gt;""),ROWS(F$11:F35))))</f>
        <v/>
      </c>
    </row>
    <row r="36" spans="1:6" ht="22.15" customHeight="1">
      <c r="A36" s="6" t="str">
        <f>IF(ROWS(A$11:A36)&gt;COUNTA(Table1[Condition name]),"",INDEX(Table1[Condition name],_xlfn.AGGREGATE(15,6,(ROW(Table1[Condition name])-ROW('Service Request Template'!$A$17)+1)/(Table1[Condition name]&lt;&gt;""),ROWS(A$11:A36))))</f>
        <v/>
      </c>
      <c r="B36" s="6" t="str">
        <f>IF(ROWS(B$11:B36)&gt;COUNTA(Table1[Cell pool]),"",INDEX(Table1[Cell pool],_xlfn.AGGREGATE(15,6,(ROW(Table1[Cell pool])-ROW('Service Request Template'!$A$17)+1)/(Table1[Cell pool]&lt;&gt;""),ROWS(B$11:B36))))</f>
        <v/>
      </c>
      <c r="C36" s="6" t="str">
        <f>IF(ROWS(C$11:C36)&gt;COUNTA(Table1[[Ratio ]]),"",INDEX(Table1[[Ratio ]],_xlfn.AGGREGATE(15,6,(ROW(Table1[[Ratio ]])-ROW('Service Request Template'!$A$17)+1)/(Table1[[Ratio ]]&lt;&gt;""),ROWS(C$11:C36))))</f>
        <v/>
      </c>
      <c r="D36" s="6" t="str">
        <f>IF(ROWS(D$11:D36)&gt;COUNTA(Table1[Cell pool concentration
(cells/µL)]),"",INDEX(Table1[Cell pool concentration
(cells/µL)],_xlfn.AGGREGATE(15,6,(ROW(Table1[Cell pool concentration
(cells/µL)])-ROW('Service Request Template'!$A$17)+1)/(Table1[Cell pool concentration
(cells/µL)]&lt;&gt;""),ROWS(D$11:D36))))</f>
        <v/>
      </c>
      <c r="E36" s="6" t="str">
        <f>IF(ROWS(E$11:E36)&gt;COUNTA(Table1[Volume (µL)]),"",INDEX(Table1[Volume (µL)],_xlfn.AGGREGATE(15,6,(ROW(Table1[Volume (µL)])-ROW('Service Request Template'!$A$17)+1)/(Table1[Volume (µL)]&lt;&gt;""),ROWS(E$11:E36))))</f>
        <v/>
      </c>
      <c r="F36" s="6" t="str">
        <f>IF(ROWS(F$11:F36)&gt;COUNTA(Table1[Cell count]),"",INDEX(Table1[Cell count],_xlfn.AGGREGATE(15,6,(ROW(Table1[Cell count])-ROW('Service Request Template'!$A$17)+1)/(Table1[Cell count]&lt;&gt;""),ROWS(F$11:F36))))</f>
        <v/>
      </c>
    </row>
    <row r="37" spans="1:6" ht="22.15" customHeight="1">
      <c r="A37" s="6" t="str">
        <f>IF(ROWS(A$11:A37)&gt;COUNTA(Table1[Condition name]),"",INDEX(Table1[Condition name],_xlfn.AGGREGATE(15,6,(ROW(Table1[Condition name])-ROW('Service Request Template'!$A$17)+1)/(Table1[Condition name]&lt;&gt;""),ROWS(A$11:A37))))</f>
        <v/>
      </c>
      <c r="B37" s="6" t="str">
        <f>IF(ROWS(B$11:B37)&gt;COUNTA(Table1[Cell pool]),"",INDEX(Table1[Cell pool],_xlfn.AGGREGATE(15,6,(ROW(Table1[Cell pool])-ROW('Service Request Template'!$A$17)+1)/(Table1[Cell pool]&lt;&gt;""),ROWS(B$11:B37))))</f>
        <v/>
      </c>
      <c r="C37" s="6" t="str">
        <f>IF(ROWS(C$11:C37)&gt;COUNTA(Table1[[Ratio ]]),"",INDEX(Table1[[Ratio ]],_xlfn.AGGREGATE(15,6,(ROW(Table1[[Ratio ]])-ROW('Service Request Template'!$A$17)+1)/(Table1[[Ratio ]]&lt;&gt;""),ROWS(C$11:C37))))</f>
        <v/>
      </c>
      <c r="D37" s="6" t="str">
        <f>IF(ROWS(D$11:D37)&gt;COUNTA(Table1[Cell pool concentration
(cells/µL)]),"",INDEX(Table1[Cell pool concentration
(cells/µL)],_xlfn.AGGREGATE(15,6,(ROW(Table1[Cell pool concentration
(cells/µL)])-ROW('Service Request Template'!$A$17)+1)/(Table1[Cell pool concentration
(cells/µL)]&lt;&gt;""),ROWS(D$11:D37))))</f>
        <v/>
      </c>
      <c r="E37" s="6" t="str">
        <f>IF(ROWS(E$11:E37)&gt;COUNTA(Table1[Volume (µL)]),"",INDEX(Table1[Volume (µL)],_xlfn.AGGREGATE(15,6,(ROW(Table1[Volume (µL)])-ROW('Service Request Template'!$A$17)+1)/(Table1[Volume (µL)]&lt;&gt;""),ROWS(E$11:E37))))</f>
        <v/>
      </c>
      <c r="F37" s="6" t="str">
        <f>IF(ROWS(F$11:F37)&gt;COUNTA(Table1[Cell count]),"",INDEX(Table1[Cell count],_xlfn.AGGREGATE(15,6,(ROW(Table1[Cell count])-ROW('Service Request Template'!$A$17)+1)/(Table1[Cell count]&lt;&gt;""),ROWS(F$11:F37))))</f>
        <v/>
      </c>
    </row>
    <row r="38" spans="1:6" ht="22.15" customHeight="1">
      <c r="A38" s="6" t="str">
        <f>IF(ROWS(A$11:A38)&gt;COUNTA(Table1[Condition name]),"",INDEX(Table1[Condition name],_xlfn.AGGREGATE(15,6,(ROW(Table1[Condition name])-ROW('Service Request Template'!$A$17)+1)/(Table1[Condition name]&lt;&gt;""),ROWS(A$11:A38))))</f>
        <v/>
      </c>
      <c r="B38" s="6" t="str">
        <f>IF(ROWS(B$11:B38)&gt;COUNTA(Table1[Cell pool]),"",INDEX(Table1[Cell pool],_xlfn.AGGREGATE(15,6,(ROW(Table1[Cell pool])-ROW('Service Request Template'!$A$17)+1)/(Table1[Cell pool]&lt;&gt;""),ROWS(B$11:B38))))</f>
        <v/>
      </c>
      <c r="C38" s="6" t="str">
        <f>IF(ROWS(C$11:C38)&gt;COUNTA(Table1[[Ratio ]]),"",INDEX(Table1[[Ratio ]],_xlfn.AGGREGATE(15,6,(ROW(Table1[[Ratio ]])-ROW('Service Request Template'!$A$17)+1)/(Table1[[Ratio ]]&lt;&gt;""),ROWS(C$11:C38))))</f>
        <v/>
      </c>
      <c r="D38" s="6" t="str">
        <f>IF(ROWS(D$11:D38)&gt;COUNTA(Table1[Cell pool concentration
(cells/µL)]),"",INDEX(Table1[Cell pool concentration
(cells/µL)],_xlfn.AGGREGATE(15,6,(ROW(Table1[Cell pool concentration
(cells/µL)])-ROW('Service Request Template'!$A$17)+1)/(Table1[Cell pool concentration
(cells/µL)]&lt;&gt;""),ROWS(D$11:D38))))</f>
        <v/>
      </c>
      <c r="E38" s="6" t="str">
        <f>IF(ROWS(E$11:E38)&gt;COUNTA(Table1[Volume (µL)]),"",INDEX(Table1[Volume (µL)],_xlfn.AGGREGATE(15,6,(ROW(Table1[Volume (µL)])-ROW('Service Request Template'!$A$17)+1)/(Table1[Volume (µL)]&lt;&gt;""),ROWS(E$11:E38))))</f>
        <v/>
      </c>
      <c r="F38" s="6" t="str">
        <f>IF(ROWS(F$11:F38)&gt;COUNTA(Table1[Cell count]),"",INDEX(Table1[Cell count],_xlfn.AGGREGATE(15,6,(ROW(Table1[Cell count])-ROW('Service Request Template'!$A$17)+1)/(Table1[Cell count]&lt;&gt;""),ROWS(F$11:F38))))</f>
        <v/>
      </c>
    </row>
    <row r="39" spans="1:6" ht="22.15" customHeight="1">
      <c r="A39" s="6" t="str">
        <f>IF(ROWS(A$11:A39)&gt;COUNTA(Table1[Condition name]),"",INDEX(Table1[Condition name],_xlfn.AGGREGATE(15,6,(ROW(Table1[Condition name])-ROW('Service Request Template'!$A$17)+1)/(Table1[Condition name]&lt;&gt;""),ROWS(A$11:A39))))</f>
        <v/>
      </c>
      <c r="B39" s="6" t="str">
        <f>IF(ROWS(B$11:B39)&gt;COUNTA(Table1[Cell pool]),"",INDEX(Table1[Cell pool],_xlfn.AGGREGATE(15,6,(ROW(Table1[Cell pool])-ROW('Service Request Template'!$A$17)+1)/(Table1[Cell pool]&lt;&gt;""),ROWS(B$11:B39))))</f>
        <v/>
      </c>
      <c r="C39" s="6" t="str">
        <f>IF(ROWS(C$11:C39)&gt;COUNTA(Table1[[Ratio ]]),"",INDEX(Table1[[Ratio ]],_xlfn.AGGREGATE(15,6,(ROW(Table1[[Ratio ]])-ROW('Service Request Template'!$A$17)+1)/(Table1[[Ratio ]]&lt;&gt;""),ROWS(C$11:C39))))</f>
        <v/>
      </c>
      <c r="D39" s="6" t="str">
        <f>IF(ROWS(D$11:D39)&gt;COUNTA(Table1[Cell pool concentration
(cells/µL)]),"",INDEX(Table1[Cell pool concentration
(cells/µL)],_xlfn.AGGREGATE(15,6,(ROW(Table1[Cell pool concentration
(cells/µL)])-ROW('Service Request Template'!$A$17)+1)/(Table1[Cell pool concentration
(cells/µL)]&lt;&gt;""),ROWS(D$11:D39))))</f>
        <v/>
      </c>
      <c r="E39" s="6" t="str">
        <f>IF(ROWS(E$11:E39)&gt;COUNTA(Table1[Volume (µL)]),"",INDEX(Table1[Volume (µL)],_xlfn.AGGREGATE(15,6,(ROW(Table1[Volume (µL)])-ROW('Service Request Template'!$A$17)+1)/(Table1[Volume (µL)]&lt;&gt;""),ROWS(E$11:E39))))</f>
        <v/>
      </c>
      <c r="F39" s="6" t="str">
        <f>IF(ROWS(F$11:F39)&gt;COUNTA(Table1[Cell count]),"",INDEX(Table1[Cell count],_xlfn.AGGREGATE(15,6,(ROW(Table1[Cell count])-ROW('Service Request Template'!$A$17)+1)/(Table1[Cell count]&lt;&gt;""),ROWS(F$11:F39))))</f>
        <v/>
      </c>
    </row>
    <row r="40" spans="1:6" ht="22.15" customHeight="1">
      <c r="A40" s="6" t="str">
        <f>IF(ROWS(A$11:A40)&gt;COUNTA(Table1[Condition name]),"",INDEX(Table1[Condition name],_xlfn.AGGREGATE(15,6,(ROW(Table1[Condition name])-ROW('Service Request Template'!$A$17)+1)/(Table1[Condition name]&lt;&gt;""),ROWS(A$11:A40))))</f>
        <v/>
      </c>
      <c r="B40" s="6" t="str">
        <f>IF(ROWS(B$11:B40)&gt;COUNTA(Table1[Cell pool]),"",INDEX(Table1[Cell pool],_xlfn.AGGREGATE(15,6,(ROW(Table1[Cell pool])-ROW('Service Request Template'!$A$17)+1)/(Table1[Cell pool]&lt;&gt;""),ROWS(B$11:B40))))</f>
        <v/>
      </c>
      <c r="C40" s="6" t="str">
        <f>IF(ROWS(C$11:C40)&gt;COUNTA(Table1[[Ratio ]]),"",INDEX(Table1[[Ratio ]],_xlfn.AGGREGATE(15,6,(ROW(Table1[[Ratio ]])-ROW('Service Request Template'!$A$17)+1)/(Table1[[Ratio ]]&lt;&gt;""),ROWS(C$11:C40))))</f>
        <v/>
      </c>
      <c r="D40" s="6" t="str">
        <f>IF(ROWS(D$11:D40)&gt;COUNTA(Table1[Cell pool concentration
(cells/µL)]),"",INDEX(Table1[Cell pool concentration
(cells/µL)],_xlfn.AGGREGATE(15,6,(ROW(Table1[Cell pool concentration
(cells/µL)])-ROW('Service Request Template'!$A$17)+1)/(Table1[Cell pool concentration
(cells/µL)]&lt;&gt;""),ROWS(D$11:D40))))</f>
        <v/>
      </c>
      <c r="E40" s="6" t="str">
        <f>IF(ROWS(E$11:E40)&gt;COUNTA(Table1[Volume (µL)]),"",INDEX(Table1[Volume (µL)],_xlfn.AGGREGATE(15,6,(ROW(Table1[Volume (µL)])-ROW('Service Request Template'!$A$17)+1)/(Table1[Volume (µL)]&lt;&gt;""),ROWS(E$11:E40))))</f>
        <v/>
      </c>
      <c r="F40" s="6" t="str">
        <f>IF(ROWS(F$11:F40)&gt;COUNTA(Table1[Cell count]),"",INDEX(Table1[Cell count],_xlfn.AGGREGATE(15,6,(ROW(Table1[Cell count])-ROW('Service Request Template'!$A$17)+1)/(Table1[Cell count]&lt;&gt;""),ROWS(F$11:F40))))</f>
        <v/>
      </c>
    </row>
    <row r="41" spans="1:6" ht="22.15" customHeight="1"/>
    <row r="42" spans="1:6" ht="30" customHeight="1">
      <c r="A42" s="32" t="s">
        <v>19</v>
      </c>
      <c r="B42" s="33" t="s">
        <v>45</v>
      </c>
      <c r="C42" s="33" t="s">
        <v>26</v>
      </c>
      <c r="D42" s="33" t="s">
        <v>27</v>
      </c>
      <c r="E42" s="33" t="s">
        <v>46</v>
      </c>
    </row>
    <row r="43" spans="1:6" ht="22.15" customHeight="1">
      <c r="A43" s="6" t="str">
        <f>IF(ROWS(A$11:A11)&gt;COUNTA(Table1[Condition name]),"",INDEX(Table1[Condition name],_xlfn.AGGREGATE(15,6,(ROW(Table1[Condition name])-ROW('Service Request Template'!$A$17)+1)/(Table1[Condition name]&lt;&gt;""),ROWS(A$11:A11))))</f>
        <v/>
      </c>
      <c r="B43" s="6" t="str">
        <f>IF(ROWS(B$11:B11)&gt;COUNTA(Table1[Target cell number 
(max 30,000)]),"",INDEX(Table1[Target cell number 
(max 30,000)],_xlfn.AGGREGATE(15,6,(ROW(Table1[Target cell number 
(max 30,000)])-ROW('Service Request Template'!$A$17)+1)/(Table1[Target cell number 
(max 30,000)]&lt;&gt;""),ROWS(B$11:B11))))</f>
        <v/>
      </c>
      <c r="C43" s="6" t="str">
        <f>IF(ROWS(C$11:C11)&gt;COUNTA(Table1[Target reads per cell]),"",INDEX(Table1[Target reads per cell],_xlfn.AGGREGATE(15,6,(ROW(Table1[Target reads per cell])-ROW('Service Request Template'!$A$17)+1)/(Table1[Target reads per cell]&lt;&gt;""),ROWS(C$11:C11))))</f>
        <v/>
      </c>
      <c r="D43" s="6" t="str">
        <f>IF(ROWS(D$11:D11)&gt;COUNTA(Table1[Target reads per sample]),"",INDEX(Table1[Target reads per sample],_xlfn.AGGREGATE(15,6,(ROW(Table1[Target reads per sample])-ROW('Service Request Template'!$A$17)+1)/(Table1[Target reads per sample]&lt;&gt;""),ROWS(D$11:D11))))</f>
        <v/>
      </c>
      <c r="E43" s="6" t="str">
        <f>IF(ROWS(E$11:E11)&gt;COUNTA(Table1[CMO/HTO used 
(if any)]),"",INDEX(Table1[CMO/HTO used 
(if any)],_xlfn.AGGREGATE(15,6,(ROW(Table1[CMO/HTO used 
(if any)])-ROW('Service Request Template'!$A$17)+1)/(Table1[CMO/HTO used 
(if any)]&lt;&gt;""),ROWS(E$11:E11))))</f>
        <v/>
      </c>
    </row>
    <row r="44" spans="1:6" ht="22.15" customHeight="1">
      <c r="A44" s="6" t="str">
        <f>IF(ROWS(A$11:A12)&gt;COUNTA(Table1[Condition name]),"",INDEX(Table1[Condition name],_xlfn.AGGREGATE(15,6,(ROW(Table1[Condition name])-ROW('Service Request Template'!$A$17)+1)/(Table1[Condition name]&lt;&gt;""),ROWS(A$11:A12))))</f>
        <v/>
      </c>
      <c r="B44" s="6" t="str">
        <f>IF(ROWS(B$11:B12)&gt;COUNTA(Table1[Target cell number 
(max 30,000)]),"",INDEX(Table1[Target cell number 
(max 30,000)],_xlfn.AGGREGATE(15,6,(ROW(Table1[Target cell number 
(max 30,000)])-ROW('Service Request Template'!$A$17)+1)/(Table1[Target cell number 
(max 30,000)]&lt;&gt;""),ROWS(B$11:B12))))</f>
        <v/>
      </c>
      <c r="C44" s="6" t="str">
        <f>IF(ROWS(C$11:C12)&gt;COUNTA(Table1[Target reads per cell]),"",INDEX(Table1[Target reads per cell],_xlfn.AGGREGATE(15,6,(ROW(Table1[Target reads per cell])-ROW('Service Request Template'!$A$17)+1)/(Table1[Target reads per cell]&lt;&gt;""),ROWS(C$11:C12))))</f>
        <v/>
      </c>
      <c r="D44" s="6" t="str">
        <f>IF(ROWS(D$11:D12)&gt;COUNTA(Table1[Target reads per sample]),"",INDEX(Table1[Target reads per sample],_xlfn.AGGREGATE(15,6,(ROW(Table1[Target reads per sample])-ROW('Service Request Template'!$A$17)+1)/(Table1[Target reads per sample]&lt;&gt;""),ROWS(D$11:D12))))</f>
        <v/>
      </c>
      <c r="E44" s="6" t="str">
        <f>IF(ROWS(E$11:E12)&gt;COUNTA(Table1[CMO/HTO used 
(if any)]),"",INDEX(Table1[CMO/HTO used 
(if any)],_xlfn.AGGREGATE(15,6,(ROW(Table1[CMO/HTO used 
(if any)])-ROW('Service Request Template'!$A$17)+1)/(Table1[CMO/HTO used 
(if any)]&lt;&gt;""),ROWS(E$11:E12))))</f>
        <v/>
      </c>
    </row>
    <row r="45" spans="1:6" ht="22.15" customHeight="1">
      <c r="A45" s="6" t="str">
        <f>IF(ROWS(A$11:A13)&gt;COUNTA(Table1[Condition name]),"",INDEX(Table1[Condition name],_xlfn.AGGREGATE(15,6,(ROW(Table1[Condition name])-ROW('Service Request Template'!$A$17)+1)/(Table1[Condition name]&lt;&gt;""),ROWS(A$11:A13))))</f>
        <v/>
      </c>
      <c r="B45" s="6" t="str">
        <f>IF(ROWS(B$11:B13)&gt;COUNTA(Table1[Target cell number 
(max 30,000)]),"",INDEX(Table1[Target cell number 
(max 30,000)],_xlfn.AGGREGATE(15,6,(ROW(Table1[Target cell number 
(max 30,000)])-ROW('Service Request Template'!$A$17)+1)/(Table1[Target cell number 
(max 30,000)]&lt;&gt;""),ROWS(B$11:B13))))</f>
        <v/>
      </c>
      <c r="C45" s="6" t="str">
        <f>IF(ROWS(C$11:C13)&gt;COUNTA(Table1[Target reads per cell]),"",INDEX(Table1[Target reads per cell],_xlfn.AGGREGATE(15,6,(ROW(Table1[Target reads per cell])-ROW('Service Request Template'!$A$17)+1)/(Table1[Target reads per cell]&lt;&gt;""),ROWS(C$11:C13))))</f>
        <v/>
      </c>
      <c r="D45" s="6" t="str">
        <f>IF(ROWS(D$11:D13)&gt;COUNTA(Table1[Target reads per sample]),"",INDEX(Table1[Target reads per sample],_xlfn.AGGREGATE(15,6,(ROW(Table1[Target reads per sample])-ROW('Service Request Template'!$A$17)+1)/(Table1[Target reads per sample]&lt;&gt;""),ROWS(D$11:D13))))</f>
        <v/>
      </c>
      <c r="E45" s="6" t="str">
        <f>IF(ROWS(E$11:E13)&gt;COUNTA(Table1[CMO/HTO used 
(if any)]),"",INDEX(Table1[CMO/HTO used 
(if any)],_xlfn.AGGREGATE(15,6,(ROW(Table1[CMO/HTO used 
(if any)])-ROW('Service Request Template'!$A$17)+1)/(Table1[CMO/HTO used 
(if any)]&lt;&gt;""),ROWS(E$11:E13))))</f>
        <v/>
      </c>
    </row>
    <row r="46" spans="1:6" ht="22.15" customHeight="1">
      <c r="A46" s="6" t="str">
        <f>IF(ROWS(A$11:A14)&gt;COUNTA(Table1[Condition name]),"",INDEX(Table1[Condition name],_xlfn.AGGREGATE(15,6,(ROW(Table1[Condition name])-ROW('Service Request Template'!$A$17)+1)/(Table1[Condition name]&lt;&gt;""),ROWS(A$11:A14))))</f>
        <v/>
      </c>
      <c r="B46" s="6" t="str">
        <f>IF(ROWS(B$11:B14)&gt;COUNTA(Table1[Target cell number 
(max 30,000)]),"",INDEX(Table1[Target cell number 
(max 30,000)],_xlfn.AGGREGATE(15,6,(ROW(Table1[Target cell number 
(max 30,000)])-ROW('Service Request Template'!$A$17)+1)/(Table1[Target cell number 
(max 30,000)]&lt;&gt;""),ROWS(B$11:B14))))</f>
        <v/>
      </c>
      <c r="C46" s="6" t="str">
        <f>IF(ROWS(C$11:C14)&gt;COUNTA(Table1[Target reads per cell]),"",INDEX(Table1[Target reads per cell],_xlfn.AGGREGATE(15,6,(ROW(Table1[Target reads per cell])-ROW('Service Request Template'!$A$17)+1)/(Table1[Target reads per cell]&lt;&gt;""),ROWS(C$11:C14))))</f>
        <v/>
      </c>
      <c r="D46" s="6" t="str">
        <f>IF(ROWS(D$11:D14)&gt;COUNTA(Table1[Target reads per sample]),"",INDEX(Table1[Target reads per sample],_xlfn.AGGREGATE(15,6,(ROW(Table1[Target reads per sample])-ROW('Service Request Template'!$A$17)+1)/(Table1[Target reads per sample]&lt;&gt;""),ROWS(D$11:D14))))</f>
        <v/>
      </c>
      <c r="E46" s="6" t="str">
        <f>IF(ROWS(E$11:E14)&gt;COUNTA(Table1[CMO/HTO used 
(if any)]),"",INDEX(Table1[CMO/HTO used 
(if any)],_xlfn.AGGREGATE(15,6,(ROW(Table1[CMO/HTO used 
(if any)])-ROW('Service Request Template'!$A$17)+1)/(Table1[CMO/HTO used 
(if any)]&lt;&gt;""),ROWS(E$11:E14))))</f>
        <v/>
      </c>
    </row>
    <row r="47" spans="1:6" ht="22.15" customHeight="1">
      <c r="A47" s="6" t="str">
        <f>IF(ROWS(A$11:A15)&gt;COUNTA(Table1[Condition name]),"",INDEX(Table1[Condition name],_xlfn.AGGREGATE(15,6,(ROW(Table1[Condition name])-ROW('Service Request Template'!$A$17)+1)/(Table1[Condition name]&lt;&gt;""),ROWS(A$11:A15))))</f>
        <v/>
      </c>
      <c r="B47" s="6" t="str">
        <f>IF(ROWS(B$11:B15)&gt;COUNTA(Table1[Target cell number 
(max 30,000)]),"",INDEX(Table1[Target cell number 
(max 30,000)],_xlfn.AGGREGATE(15,6,(ROW(Table1[Target cell number 
(max 30,000)])-ROW('Service Request Template'!$A$17)+1)/(Table1[Target cell number 
(max 30,000)]&lt;&gt;""),ROWS(B$11:B15))))</f>
        <v/>
      </c>
      <c r="C47" s="6" t="str">
        <f>IF(ROWS(C$11:C15)&gt;COUNTA(Table1[Target reads per cell]),"",INDEX(Table1[Target reads per cell],_xlfn.AGGREGATE(15,6,(ROW(Table1[Target reads per cell])-ROW('Service Request Template'!$A$17)+1)/(Table1[Target reads per cell]&lt;&gt;""),ROWS(C$11:C15))))</f>
        <v/>
      </c>
      <c r="D47" s="6" t="str">
        <f>IF(ROWS(D$11:D15)&gt;COUNTA(Table1[Target reads per sample]),"",INDEX(Table1[Target reads per sample],_xlfn.AGGREGATE(15,6,(ROW(Table1[Target reads per sample])-ROW('Service Request Template'!$A$17)+1)/(Table1[Target reads per sample]&lt;&gt;""),ROWS(D$11:D15))))</f>
        <v/>
      </c>
      <c r="E47" s="6" t="str">
        <f>IF(ROWS(E$11:E15)&gt;COUNTA(Table1[CMO/HTO used 
(if any)]),"",INDEX(Table1[CMO/HTO used 
(if any)],_xlfn.AGGREGATE(15,6,(ROW(Table1[CMO/HTO used 
(if any)])-ROW('Service Request Template'!$A$17)+1)/(Table1[CMO/HTO used 
(if any)]&lt;&gt;""),ROWS(E$11:E15))))</f>
        <v/>
      </c>
    </row>
    <row r="48" spans="1:6" ht="22.15" customHeight="1">
      <c r="A48" s="6" t="str">
        <f>IF(ROWS(A$11:A16)&gt;COUNTA(Table1[Condition name]),"",INDEX(Table1[Condition name],_xlfn.AGGREGATE(15,6,(ROW(Table1[Condition name])-ROW('Service Request Template'!$A$17)+1)/(Table1[Condition name]&lt;&gt;""),ROWS(A$11:A16))))</f>
        <v/>
      </c>
      <c r="B48" s="6" t="str">
        <f>IF(ROWS(B$11:B16)&gt;COUNTA(Table1[Target cell number 
(max 30,000)]),"",INDEX(Table1[Target cell number 
(max 30,000)],_xlfn.AGGREGATE(15,6,(ROW(Table1[Target cell number 
(max 30,000)])-ROW('Service Request Template'!$A$17)+1)/(Table1[Target cell number 
(max 30,000)]&lt;&gt;""),ROWS(B$11:B16))))</f>
        <v/>
      </c>
      <c r="C48" s="6" t="str">
        <f>IF(ROWS(C$11:C16)&gt;COUNTA(Table1[Target reads per cell]),"",INDEX(Table1[Target reads per cell],_xlfn.AGGREGATE(15,6,(ROW(Table1[Target reads per cell])-ROW('Service Request Template'!$A$17)+1)/(Table1[Target reads per cell]&lt;&gt;""),ROWS(C$11:C16))))</f>
        <v/>
      </c>
      <c r="D48" s="6" t="str">
        <f>IF(ROWS(D$11:D16)&gt;COUNTA(Table1[Target reads per sample]),"",INDEX(Table1[Target reads per sample],_xlfn.AGGREGATE(15,6,(ROW(Table1[Target reads per sample])-ROW('Service Request Template'!$A$17)+1)/(Table1[Target reads per sample]&lt;&gt;""),ROWS(D$11:D16))))</f>
        <v/>
      </c>
      <c r="E48" s="6" t="str">
        <f>IF(ROWS(E$11:E16)&gt;COUNTA(Table1[CMO/HTO used 
(if any)]),"",INDEX(Table1[CMO/HTO used 
(if any)],_xlfn.AGGREGATE(15,6,(ROW(Table1[CMO/HTO used 
(if any)])-ROW('Service Request Template'!$A$17)+1)/(Table1[CMO/HTO used 
(if any)]&lt;&gt;""),ROWS(E$11:E16))))</f>
        <v/>
      </c>
    </row>
    <row r="49" spans="1:5" ht="22.15" customHeight="1">
      <c r="A49" s="6" t="str">
        <f>IF(ROWS(A$11:A17)&gt;COUNTA(Table1[Condition name]),"",INDEX(Table1[Condition name],_xlfn.AGGREGATE(15,6,(ROW(Table1[Condition name])-ROW('Service Request Template'!$A$17)+1)/(Table1[Condition name]&lt;&gt;""),ROWS(A$11:A17))))</f>
        <v/>
      </c>
      <c r="B49" s="6" t="str">
        <f>IF(ROWS(B$11:B17)&gt;COUNTA(Table1[Target cell number 
(max 30,000)]),"",INDEX(Table1[Target cell number 
(max 30,000)],_xlfn.AGGREGATE(15,6,(ROW(Table1[Target cell number 
(max 30,000)])-ROW('Service Request Template'!$A$17)+1)/(Table1[Target cell number 
(max 30,000)]&lt;&gt;""),ROWS(B$11:B17))))</f>
        <v/>
      </c>
      <c r="C49" s="6" t="str">
        <f>IF(ROWS(C$11:C17)&gt;COUNTA(Table1[Target reads per cell]),"",INDEX(Table1[Target reads per cell],_xlfn.AGGREGATE(15,6,(ROW(Table1[Target reads per cell])-ROW('Service Request Template'!$A$17)+1)/(Table1[Target reads per cell]&lt;&gt;""),ROWS(C$11:C17))))</f>
        <v/>
      </c>
      <c r="D49" s="6" t="str">
        <f>IF(ROWS(D$11:D17)&gt;COUNTA(Table1[Target reads per sample]),"",INDEX(Table1[Target reads per sample],_xlfn.AGGREGATE(15,6,(ROW(Table1[Target reads per sample])-ROW('Service Request Template'!$A$17)+1)/(Table1[Target reads per sample]&lt;&gt;""),ROWS(D$11:D17))))</f>
        <v/>
      </c>
      <c r="E49" s="6" t="str">
        <f>IF(ROWS(E$11:E17)&gt;COUNTA(Table1[CMO/HTO used 
(if any)]),"",INDEX(Table1[CMO/HTO used 
(if any)],_xlfn.AGGREGATE(15,6,(ROW(Table1[CMO/HTO used 
(if any)])-ROW('Service Request Template'!$A$17)+1)/(Table1[CMO/HTO used 
(if any)]&lt;&gt;""),ROWS(E$11:E17))))</f>
        <v/>
      </c>
    </row>
    <row r="50" spans="1:5" ht="22.15" customHeight="1">
      <c r="A50" s="6" t="str">
        <f>IF(ROWS(A$11:A18)&gt;COUNTA(Table1[Condition name]),"",INDEX(Table1[Condition name],_xlfn.AGGREGATE(15,6,(ROW(Table1[Condition name])-ROW('Service Request Template'!$A$17)+1)/(Table1[Condition name]&lt;&gt;""),ROWS(A$11:A18))))</f>
        <v/>
      </c>
      <c r="B50" s="6" t="str">
        <f>IF(ROWS(B$11:B18)&gt;COUNTA(Table1[Target cell number 
(max 30,000)]),"",INDEX(Table1[Target cell number 
(max 30,000)],_xlfn.AGGREGATE(15,6,(ROW(Table1[Target cell number 
(max 30,000)])-ROW('Service Request Template'!$A$17)+1)/(Table1[Target cell number 
(max 30,000)]&lt;&gt;""),ROWS(B$11:B18))))</f>
        <v/>
      </c>
      <c r="C50" s="6" t="str">
        <f>IF(ROWS(C$11:C18)&gt;COUNTA(Table1[Target reads per cell]),"",INDEX(Table1[Target reads per cell],_xlfn.AGGREGATE(15,6,(ROW(Table1[Target reads per cell])-ROW('Service Request Template'!$A$17)+1)/(Table1[Target reads per cell]&lt;&gt;""),ROWS(C$11:C18))))</f>
        <v/>
      </c>
      <c r="D50" s="6" t="str">
        <f>IF(ROWS(D$11:D18)&gt;COUNTA(Table1[Target reads per sample]),"",INDEX(Table1[Target reads per sample],_xlfn.AGGREGATE(15,6,(ROW(Table1[Target reads per sample])-ROW('Service Request Template'!$A$17)+1)/(Table1[Target reads per sample]&lt;&gt;""),ROWS(D$11:D18))))</f>
        <v/>
      </c>
      <c r="E50" s="6" t="str">
        <f>IF(ROWS(E$11:E18)&gt;COUNTA(Table1[CMO/HTO used 
(if any)]),"",INDEX(Table1[CMO/HTO used 
(if any)],_xlfn.AGGREGATE(15,6,(ROW(Table1[CMO/HTO used 
(if any)])-ROW('Service Request Template'!$A$17)+1)/(Table1[CMO/HTO used 
(if any)]&lt;&gt;""),ROWS(E$11:E18))))</f>
        <v/>
      </c>
    </row>
    <row r="51" spans="1:5" ht="22.15" customHeight="1">
      <c r="A51" s="6" t="str">
        <f>IF(ROWS(A$11:A19)&gt;COUNTA(Table1[Condition name]),"",INDEX(Table1[Condition name],_xlfn.AGGREGATE(15,6,(ROW(Table1[Condition name])-ROW('Service Request Template'!$A$17)+1)/(Table1[Condition name]&lt;&gt;""),ROWS(A$11:A19))))</f>
        <v/>
      </c>
      <c r="B51" s="6" t="str">
        <f>IF(ROWS(B$11:B19)&gt;COUNTA(Table1[Target cell number 
(max 30,000)]),"",INDEX(Table1[Target cell number 
(max 30,000)],_xlfn.AGGREGATE(15,6,(ROW(Table1[Target cell number 
(max 30,000)])-ROW('Service Request Template'!$A$17)+1)/(Table1[Target cell number 
(max 30,000)]&lt;&gt;""),ROWS(B$11:B19))))</f>
        <v/>
      </c>
      <c r="C51" s="6" t="str">
        <f>IF(ROWS(C$11:C19)&gt;COUNTA(Table1[Target reads per cell]),"",INDEX(Table1[Target reads per cell],_xlfn.AGGREGATE(15,6,(ROW(Table1[Target reads per cell])-ROW('Service Request Template'!$A$17)+1)/(Table1[Target reads per cell]&lt;&gt;""),ROWS(C$11:C19))))</f>
        <v/>
      </c>
      <c r="D51" s="6" t="str">
        <f>IF(ROWS(D$11:D19)&gt;COUNTA(Table1[Target reads per sample]),"",INDEX(Table1[Target reads per sample],_xlfn.AGGREGATE(15,6,(ROW(Table1[Target reads per sample])-ROW('Service Request Template'!$A$17)+1)/(Table1[Target reads per sample]&lt;&gt;""),ROWS(D$11:D19))))</f>
        <v/>
      </c>
      <c r="E51" s="6" t="str">
        <f>IF(ROWS(E$11:E19)&gt;COUNTA(Table1[CMO/HTO used 
(if any)]),"",INDEX(Table1[CMO/HTO used 
(if any)],_xlfn.AGGREGATE(15,6,(ROW(Table1[CMO/HTO used 
(if any)])-ROW('Service Request Template'!$A$17)+1)/(Table1[CMO/HTO used 
(if any)]&lt;&gt;""),ROWS(E$11:E19))))</f>
        <v/>
      </c>
    </row>
    <row r="52" spans="1:5" ht="22.15" customHeight="1">
      <c r="A52" s="6" t="str">
        <f>IF(ROWS(A$11:A20)&gt;COUNTA(Table1[Condition name]),"",INDEX(Table1[Condition name],_xlfn.AGGREGATE(15,6,(ROW(Table1[Condition name])-ROW('Service Request Template'!$A$17)+1)/(Table1[Condition name]&lt;&gt;""),ROWS(A$11:A20))))</f>
        <v/>
      </c>
      <c r="B52" s="6" t="str">
        <f>IF(ROWS(B$11:B20)&gt;COUNTA(Table1[Target cell number 
(max 30,000)]),"",INDEX(Table1[Target cell number 
(max 30,000)],_xlfn.AGGREGATE(15,6,(ROW(Table1[Target cell number 
(max 30,000)])-ROW('Service Request Template'!$A$17)+1)/(Table1[Target cell number 
(max 30,000)]&lt;&gt;""),ROWS(B$11:B20))))</f>
        <v/>
      </c>
      <c r="C52" s="6" t="str">
        <f>IF(ROWS(C$11:C20)&gt;COUNTA(Table1[Target reads per cell]),"",INDEX(Table1[Target reads per cell],_xlfn.AGGREGATE(15,6,(ROW(Table1[Target reads per cell])-ROW('Service Request Template'!$A$17)+1)/(Table1[Target reads per cell]&lt;&gt;""),ROWS(C$11:C20))))</f>
        <v/>
      </c>
      <c r="D52" s="6" t="str">
        <f>IF(ROWS(D$11:D20)&gt;COUNTA(Table1[Target reads per sample]),"",INDEX(Table1[Target reads per sample],_xlfn.AGGREGATE(15,6,(ROW(Table1[Target reads per sample])-ROW('Service Request Template'!$A$17)+1)/(Table1[Target reads per sample]&lt;&gt;""),ROWS(D$11:D20))))</f>
        <v/>
      </c>
      <c r="E52" s="6" t="str">
        <f>IF(ROWS(E$11:E20)&gt;COUNTA(Table1[CMO/HTO used 
(if any)]),"",INDEX(Table1[CMO/HTO used 
(if any)],_xlfn.AGGREGATE(15,6,(ROW(Table1[CMO/HTO used 
(if any)])-ROW('Service Request Template'!$A$17)+1)/(Table1[CMO/HTO used 
(if any)]&lt;&gt;""),ROWS(E$11:E20))))</f>
        <v/>
      </c>
    </row>
    <row r="53" spans="1:5" ht="22.15" customHeight="1">
      <c r="A53" s="6" t="str">
        <f>IF(ROWS(A$11:A21)&gt;COUNTA(Table1[Condition name]),"",INDEX(Table1[Condition name],_xlfn.AGGREGATE(15,6,(ROW(Table1[Condition name])-ROW('Service Request Template'!$A$17)+1)/(Table1[Condition name]&lt;&gt;""),ROWS(A$11:A21))))</f>
        <v/>
      </c>
      <c r="B53" s="6" t="str">
        <f>IF(ROWS(B$11:B21)&gt;COUNTA(Table1[Target cell number 
(max 30,000)]),"",INDEX(Table1[Target cell number 
(max 30,000)],_xlfn.AGGREGATE(15,6,(ROW(Table1[Target cell number 
(max 30,000)])-ROW('Service Request Template'!$A$17)+1)/(Table1[Target cell number 
(max 30,000)]&lt;&gt;""),ROWS(B$11:B21))))</f>
        <v/>
      </c>
      <c r="C53" s="6" t="str">
        <f>IF(ROWS(C$11:C21)&gt;COUNTA(Table1[Target reads per cell]),"",INDEX(Table1[Target reads per cell],_xlfn.AGGREGATE(15,6,(ROW(Table1[Target reads per cell])-ROW('Service Request Template'!$A$17)+1)/(Table1[Target reads per cell]&lt;&gt;""),ROWS(C$11:C21))))</f>
        <v/>
      </c>
      <c r="D53" s="6" t="str">
        <f>IF(ROWS(D$11:D21)&gt;COUNTA(Table1[Target reads per sample]),"",INDEX(Table1[Target reads per sample],_xlfn.AGGREGATE(15,6,(ROW(Table1[Target reads per sample])-ROW('Service Request Template'!$A$17)+1)/(Table1[Target reads per sample]&lt;&gt;""),ROWS(D$11:D21))))</f>
        <v/>
      </c>
      <c r="E53" s="6" t="str">
        <f>IF(ROWS(E$11:E21)&gt;COUNTA(Table1[CMO/HTO used 
(if any)]),"",INDEX(Table1[CMO/HTO used 
(if any)],_xlfn.AGGREGATE(15,6,(ROW(Table1[CMO/HTO used 
(if any)])-ROW('Service Request Template'!$A$17)+1)/(Table1[CMO/HTO used 
(if any)]&lt;&gt;""),ROWS(E$11:E21))))</f>
        <v/>
      </c>
    </row>
    <row r="54" spans="1:5" ht="22.15" customHeight="1">
      <c r="A54" s="6" t="str">
        <f>IF(ROWS(A$11:A22)&gt;COUNTA(Table1[Condition name]),"",INDEX(Table1[Condition name],_xlfn.AGGREGATE(15,6,(ROW(Table1[Condition name])-ROW('Service Request Template'!$A$17)+1)/(Table1[Condition name]&lt;&gt;""),ROWS(A$11:A22))))</f>
        <v/>
      </c>
      <c r="B54" s="6" t="str">
        <f>IF(ROWS(B$11:B22)&gt;COUNTA(Table1[Target cell number 
(max 30,000)]),"",INDEX(Table1[Target cell number 
(max 30,000)],_xlfn.AGGREGATE(15,6,(ROW(Table1[Target cell number 
(max 30,000)])-ROW('Service Request Template'!$A$17)+1)/(Table1[Target cell number 
(max 30,000)]&lt;&gt;""),ROWS(B$11:B22))))</f>
        <v/>
      </c>
      <c r="C54" s="6" t="str">
        <f>IF(ROWS(C$11:C22)&gt;COUNTA(Table1[Target reads per cell]),"",INDEX(Table1[Target reads per cell],_xlfn.AGGREGATE(15,6,(ROW(Table1[Target reads per cell])-ROW('Service Request Template'!$A$17)+1)/(Table1[Target reads per cell]&lt;&gt;""),ROWS(C$11:C22))))</f>
        <v/>
      </c>
      <c r="D54" s="6" t="str">
        <f>IF(ROWS(D$11:D22)&gt;COUNTA(Table1[Target reads per sample]),"",INDEX(Table1[Target reads per sample],_xlfn.AGGREGATE(15,6,(ROW(Table1[Target reads per sample])-ROW('Service Request Template'!$A$17)+1)/(Table1[Target reads per sample]&lt;&gt;""),ROWS(D$11:D22))))</f>
        <v/>
      </c>
      <c r="E54" s="6" t="str">
        <f>IF(ROWS(E$11:E22)&gt;COUNTA(Table1[CMO/HTO used 
(if any)]),"",INDEX(Table1[CMO/HTO used 
(if any)],_xlfn.AGGREGATE(15,6,(ROW(Table1[CMO/HTO used 
(if any)])-ROW('Service Request Template'!$A$17)+1)/(Table1[CMO/HTO used 
(if any)]&lt;&gt;""),ROWS(E$11:E22))))</f>
        <v/>
      </c>
    </row>
    <row r="55" spans="1:5" ht="22.15" customHeight="1">
      <c r="A55" s="6" t="str">
        <f>IF(ROWS(A$11:A23)&gt;COUNTA(Table1[Condition name]),"",INDEX(Table1[Condition name],_xlfn.AGGREGATE(15,6,(ROW(Table1[Condition name])-ROW('Service Request Template'!$A$17)+1)/(Table1[Condition name]&lt;&gt;""),ROWS(A$11:A23))))</f>
        <v/>
      </c>
      <c r="B55" s="6" t="str">
        <f>IF(ROWS(B$11:B23)&gt;COUNTA(Table1[Target cell number 
(max 30,000)]),"",INDEX(Table1[Target cell number 
(max 30,000)],_xlfn.AGGREGATE(15,6,(ROW(Table1[Target cell number 
(max 30,000)])-ROW('Service Request Template'!$A$17)+1)/(Table1[Target cell number 
(max 30,000)]&lt;&gt;""),ROWS(B$11:B23))))</f>
        <v/>
      </c>
      <c r="C55" s="6" t="str">
        <f>IF(ROWS(C$11:C23)&gt;COUNTA(Table1[Target reads per cell]),"",INDEX(Table1[Target reads per cell],_xlfn.AGGREGATE(15,6,(ROW(Table1[Target reads per cell])-ROW('Service Request Template'!$A$17)+1)/(Table1[Target reads per cell]&lt;&gt;""),ROWS(C$11:C23))))</f>
        <v/>
      </c>
      <c r="D55" s="6" t="str">
        <f>IF(ROWS(D$11:D23)&gt;COUNTA(Table1[Target reads per sample]),"",INDEX(Table1[Target reads per sample],_xlfn.AGGREGATE(15,6,(ROW(Table1[Target reads per sample])-ROW('Service Request Template'!$A$17)+1)/(Table1[Target reads per sample]&lt;&gt;""),ROWS(D$11:D23))))</f>
        <v/>
      </c>
      <c r="E55" s="6" t="str">
        <f>IF(ROWS(E$11:E23)&gt;COUNTA(Table1[CMO/HTO used 
(if any)]),"",INDEX(Table1[CMO/HTO used 
(if any)],_xlfn.AGGREGATE(15,6,(ROW(Table1[CMO/HTO used 
(if any)])-ROW('Service Request Template'!$A$17)+1)/(Table1[CMO/HTO used 
(if any)]&lt;&gt;""),ROWS(E$11:E23))))</f>
        <v/>
      </c>
    </row>
    <row r="56" spans="1:5" ht="22.15" customHeight="1">
      <c r="A56" s="6" t="str">
        <f>IF(ROWS(A$11:A24)&gt;COUNTA(Table1[Condition name]),"",INDEX(Table1[Condition name],_xlfn.AGGREGATE(15,6,(ROW(Table1[Condition name])-ROW('Service Request Template'!$A$17)+1)/(Table1[Condition name]&lt;&gt;""),ROWS(A$11:A24))))</f>
        <v/>
      </c>
      <c r="B56" s="6" t="str">
        <f>IF(ROWS(B$11:B24)&gt;COUNTA(Table1[Target cell number 
(max 30,000)]),"",INDEX(Table1[Target cell number 
(max 30,000)],_xlfn.AGGREGATE(15,6,(ROW(Table1[Target cell number 
(max 30,000)])-ROW('Service Request Template'!$A$17)+1)/(Table1[Target cell number 
(max 30,000)]&lt;&gt;""),ROWS(B$11:B24))))</f>
        <v/>
      </c>
      <c r="C56" s="6" t="str">
        <f>IF(ROWS(C$11:C24)&gt;COUNTA(Table1[Target reads per cell]),"",INDEX(Table1[Target reads per cell],_xlfn.AGGREGATE(15,6,(ROW(Table1[Target reads per cell])-ROW('Service Request Template'!$A$17)+1)/(Table1[Target reads per cell]&lt;&gt;""),ROWS(C$11:C24))))</f>
        <v/>
      </c>
      <c r="D56" s="6" t="str">
        <f>IF(ROWS(D$11:D24)&gt;COUNTA(Table1[Target reads per sample]),"",INDEX(Table1[Target reads per sample],_xlfn.AGGREGATE(15,6,(ROW(Table1[Target reads per sample])-ROW('Service Request Template'!$A$17)+1)/(Table1[Target reads per sample]&lt;&gt;""),ROWS(D$11:D24))))</f>
        <v/>
      </c>
      <c r="E56" s="6" t="str">
        <f>IF(ROWS(E$11:E24)&gt;COUNTA(Table1[CMO/HTO used 
(if any)]),"",INDEX(Table1[CMO/HTO used 
(if any)],_xlfn.AGGREGATE(15,6,(ROW(Table1[CMO/HTO used 
(if any)])-ROW('Service Request Template'!$A$17)+1)/(Table1[CMO/HTO used 
(if any)]&lt;&gt;""),ROWS(E$11:E24))))</f>
        <v/>
      </c>
    </row>
    <row r="57" spans="1:5" ht="22.15" customHeight="1">
      <c r="A57" s="6" t="str">
        <f>IF(ROWS(A$11:A25)&gt;COUNTA(Table1[Condition name]),"",INDEX(Table1[Condition name],_xlfn.AGGREGATE(15,6,(ROW(Table1[Condition name])-ROW('Service Request Template'!$A$17)+1)/(Table1[Condition name]&lt;&gt;""),ROWS(A$11:A25))))</f>
        <v/>
      </c>
      <c r="B57" s="6" t="str">
        <f>IF(ROWS(B$11:B25)&gt;COUNTA(Table1[Target cell number 
(max 30,000)]),"",INDEX(Table1[Target cell number 
(max 30,000)],_xlfn.AGGREGATE(15,6,(ROW(Table1[Target cell number 
(max 30,000)])-ROW('Service Request Template'!$A$17)+1)/(Table1[Target cell number 
(max 30,000)]&lt;&gt;""),ROWS(B$11:B25))))</f>
        <v/>
      </c>
      <c r="C57" s="6" t="str">
        <f>IF(ROWS(C$11:C25)&gt;COUNTA(Table1[Target reads per cell]),"",INDEX(Table1[Target reads per cell],_xlfn.AGGREGATE(15,6,(ROW(Table1[Target reads per cell])-ROW('Service Request Template'!$A$17)+1)/(Table1[Target reads per cell]&lt;&gt;""),ROWS(C$11:C25))))</f>
        <v/>
      </c>
      <c r="D57" s="6" t="str">
        <f>IF(ROWS(D$11:D25)&gt;COUNTA(Table1[Target reads per sample]),"",INDEX(Table1[Target reads per sample],_xlfn.AGGREGATE(15,6,(ROW(Table1[Target reads per sample])-ROW('Service Request Template'!$A$17)+1)/(Table1[Target reads per sample]&lt;&gt;""),ROWS(D$11:D25))))</f>
        <v/>
      </c>
      <c r="E57" s="6" t="str">
        <f>IF(ROWS(E$11:E25)&gt;COUNTA(Table1[CMO/HTO used 
(if any)]),"",INDEX(Table1[CMO/HTO used 
(if any)],_xlfn.AGGREGATE(15,6,(ROW(Table1[CMO/HTO used 
(if any)])-ROW('Service Request Template'!$A$17)+1)/(Table1[CMO/HTO used 
(if any)]&lt;&gt;""),ROWS(E$11:E25))))</f>
        <v/>
      </c>
    </row>
    <row r="58" spans="1:5" ht="22.15" customHeight="1">
      <c r="A58" s="6" t="str">
        <f>IF(ROWS(A$11:A26)&gt;COUNTA(Table1[Condition name]),"",INDEX(Table1[Condition name],_xlfn.AGGREGATE(15,6,(ROW(Table1[Condition name])-ROW('Service Request Template'!$A$17)+1)/(Table1[Condition name]&lt;&gt;""),ROWS(A$11:A26))))</f>
        <v/>
      </c>
      <c r="B58" s="6" t="str">
        <f>IF(ROWS(B$11:B26)&gt;COUNTA(Table1[Target cell number 
(max 30,000)]),"",INDEX(Table1[Target cell number 
(max 30,000)],_xlfn.AGGREGATE(15,6,(ROW(Table1[Target cell number 
(max 30,000)])-ROW('Service Request Template'!$A$17)+1)/(Table1[Target cell number 
(max 30,000)]&lt;&gt;""),ROWS(B$11:B26))))</f>
        <v/>
      </c>
      <c r="C58" s="6" t="str">
        <f>IF(ROWS(C$11:C26)&gt;COUNTA(Table1[Target reads per cell]),"",INDEX(Table1[Target reads per cell],_xlfn.AGGREGATE(15,6,(ROW(Table1[Target reads per cell])-ROW('Service Request Template'!$A$17)+1)/(Table1[Target reads per cell]&lt;&gt;""),ROWS(C$11:C26))))</f>
        <v/>
      </c>
      <c r="D58" s="6" t="str">
        <f>IF(ROWS(D$11:D26)&gt;COUNTA(Table1[Target reads per sample]),"",INDEX(Table1[Target reads per sample],_xlfn.AGGREGATE(15,6,(ROW(Table1[Target reads per sample])-ROW('Service Request Template'!$A$17)+1)/(Table1[Target reads per sample]&lt;&gt;""),ROWS(D$11:D26))))</f>
        <v/>
      </c>
      <c r="E58" s="6" t="str">
        <f>IF(ROWS(E$11:E26)&gt;COUNTA(Table1[CMO/HTO used 
(if any)]),"",INDEX(Table1[CMO/HTO used 
(if any)],_xlfn.AGGREGATE(15,6,(ROW(Table1[CMO/HTO used 
(if any)])-ROW('Service Request Template'!$A$17)+1)/(Table1[CMO/HTO used 
(if any)]&lt;&gt;""),ROWS(E$11:E26))))</f>
        <v/>
      </c>
    </row>
    <row r="59" spans="1:5" ht="22.15" customHeight="1">
      <c r="A59" s="6" t="str">
        <f>IF(ROWS(A$11:A27)&gt;COUNTA(Table1[Condition name]),"",INDEX(Table1[Condition name],_xlfn.AGGREGATE(15,6,(ROW(Table1[Condition name])-ROW('Service Request Template'!$A$17)+1)/(Table1[Condition name]&lt;&gt;""),ROWS(A$11:A27))))</f>
        <v/>
      </c>
      <c r="B59" s="6" t="str">
        <f>IF(ROWS(B$11:B27)&gt;COUNTA(Table1[Target cell number 
(max 30,000)]),"",INDEX(Table1[Target cell number 
(max 30,000)],_xlfn.AGGREGATE(15,6,(ROW(Table1[Target cell number 
(max 30,000)])-ROW('Service Request Template'!$A$17)+1)/(Table1[Target cell number 
(max 30,000)]&lt;&gt;""),ROWS(B$11:B27))))</f>
        <v/>
      </c>
      <c r="C59" s="6" t="str">
        <f>IF(ROWS(C$11:C27)&gt;COUNTA(Table1[Target reads per cell]),"",INDEX(Table1[Target reads per cell],_xlfn.AGGREGATE(15,6,(ROW(Table1[Target reads per cell])-ROW('Service Request Template'!$A$17)+1)/(Table1[Target reads per cell]&lt;&gt;""),ROWS(C$11:C27))))</f>
        <v/>
      </c>
      <c r="D59" s="6" t="str">
        <f>IF(ROWS(D$11:D27)&gt;COUNTA(Table1[Target reads per sample]),"",INDEX(Table1[Target reads per sample],_xlfn.AGGREGATE(15,6,(ROW(Table1[Target reads per sample])-ROW('Service Request Template'!$A$17)+1)/(Table1[Target reads per sample]&lt;&gt;""),ROWS(D$11:D27))))</f>
        <v/>
      </c>
      <c r="E59" s="6" t="str">
        <f>IF(ROWS(E$11:E27)&gt;COUNTA(Table1[CMO/HTO used 
(if any)]),"",INDEX(Table1[CMO/HTO used 
(if any)],_xlfn.AGGREGATE(15,6,(ROW(Table1[CMO/HTO used 
(if any)])-ROW('Service Request Template'!$A$17)+1)/(Table1[CMO/HTO used 
(if any)]&lt;&gt;""),ROWS(E$11:E27))))</f>
        <v/>
      </c>
    </row>
    <row r="60" spans="1:5" ht="22.15" customHeight="1">
      <c r="A60" s="6" t="str">
        <f>IF(ROWS(A$11:A28)&gt;COUNTA(Table1[Condition name]),"",INDEX(Table1[Condition name],_xlfn.AGGREGATE(15,6,(ROW(Table1[Condition name])-ROW('Service Request Template'!$A$17)+1)/(Table1[Condition name]&lt;&gt;""),ROWS(A$11:A28))))</f>
        <v/>
      </c>
      <c r="B60" s="6" t="str">
        <f>IF(ROWS(B$11:B28)&gt;COUNTA(Table1[Target cell number 
(max 30,000)]),"",INDEX(Table1[Target cell number 
(max 30,000)],_xlfn.AGGREGATE(15,6,(ROW(Table1[Target cell number 
(max 30,000)])-ROW('Service Request Template'!$A$17)+1)/(Table1[Target cell number 
(max 30,000)]&lt;&gt;""),ROWS(B$11:B28))))</f>
        <v/>
      </c>
      <c r="C60" s="6" t="str">
        <f>IF(ROWS(C$11:C28)&gt;COUNTA(Table1[Target reads per cell]),"",INDEX(Table1[Target reads per cell],_xlfn.AGGREGATE(15,6,(ROW(Table1[Target reads per cell])-ROW('Service Request Template'!$A$17)+1)/(Table1[Target reads per cell]&lt;&gt;""),ROWS(C$11:C28))))</f>
        <v/>
      </c>
      <c r="D60" s="6" t="str">
        <f>IF(ROWS(D$11:D28)&gt;COUNTA(Table1[Target reads per sample]),"",INDEX(Table1[Target reads per sample],_xlfn.AGGREGATE(15,6,(ROW(Table1[Target reads per sample])-ROW('Service Request Template'!$A$17)+1)/(Table1[Target reads per sample]&lt;&gt;""),ROWS(D$11:D28))))</f>
        <v/>
      </c>
      <c r="E60" s="6" t="str">
        <f>IF(ROWS(E$11:E28)&gt;COUNTA(Table1[CMO/HTO used 
(if any)]),"",INDEX(Table1[CMO/HTO used 
(if any)],_xlfn.AGGREGATE(15,6,(ROW(Table1[CMO/HTO used 
(if any)])-ROW('Service Request Template'!$A$17)+1)/(Table1[CMO/HTO used 
(if any)]&lt;&gt;""),ROWS(E$11:E28))))</f>
        <v/>
      </c>
    </row>
    <row r="61" spans="1:5" ht="22.15" customHeight="1">
      <c r="A61" s="6" t="str">
        <f>IF(ROWS(A$11:A29)&gt;COUNTA(Table1[Condition name]),"",INDEX(Table1[Condition name],_xlfn.AGGREGATE(15,6,(ROW(Table1[Condition name])-ROW('Service Request Template'!$A$17)+1)/(Table1[Condition name]&lt;&gt;""),ROWS(A$11:A29))))</f>
        <v/>
      </c>
      <c r="B61" s="6" t="str">
        <f>IF(ROWS(B$11:B29)&gt;COUNTA(Table1[Target cell number 
(max 30,000)]),"",INDEX(Table1[Target cell number 
(max 30,000)],_xlfn.AGGREGATE(15,6,(ROW(Table1[Target cell number 
(max 30,000)])-ROW('Service Request Template'!$A$17)+1)/(Table1[Target cell number 
(max 30,000)]&lt;&gt;""),ROWS(B$11:B29))))</f>
        <v/>
      </c>
      <c r="C61" s="6" t="str">
        <f>IF(ROWS(C$11:C29)&gt;COUNTA(Table1[Target reads per cell]),"",INDEX(Table1[Target reads per cell],_xlfn.AGGREGATE(15,6,(ROW(Table1[Target reads per cell])-ROW('Service Request Template'!$A$17)+1)/(Table1[Target reads per cell]&lt;&gt;""),ROWS(C$11:C29))))</f>
        <v/>
      </c>
      <c r="D61" s="6" t="str">
        <f>IF(ROWS(D$11:D29)&gt;COUNTA(Table1[Target reads per sample]),"",INDEX(Table1[Target reads per sample],_xlfn.AGGREGATE(15,6,(ROW(Table1[Target reads per sample])-ROW('Service Request Template'!$A$17)+1)/(Table1[Target reads per sample]&lt;&gt;""),ROWS(D$11:D29))))</f>
        <v/>
      </c>
      <c r="E61" s="6" t="str">
        <f>IF(ROWS(E$11:E29)&gt;COUNTA(Table1[CMO/HTO used 
(if any)]),"",INDEX(Table1[CMO/HTO used 
(if any)],_xlfn.AGGREGATE(15,6,(ROW(Table1[CMO/HTO used 
(if any)])-ROW('Service Request Template'!$A$17)+1)/(Table1[CMO/HTO used 
(if any)]&lt;&gt;""),ROWS(E$11:E29))))</f>
        <v/>
      </c>
    </row>
    <row r="62" spans="1:5" ht="22.15" customHeight="1">
      <c r="A62" s="6" t="str">
        <f>IF(ROWS(A$11:A30)&gt;COUNTA(Table1[Condition name]),"",INDEX(Table1[Condition name],_xlfn.AGGREGATE(15,6,(ROW(Table1[Condition name])-ROW('Service Request Template'!$A$17)+1)/(Table1[Condition name]&lt;&gt;""),ROWS(A$11:A30))))</f>
        <v/>
      </c>
      <c r="B62" s="6" t="str">
        <f>IF(ROWS(B$11:B30)&gt;COUNTA(Table1[Target cell number 
(max 30,000)]),"",INDEX(Table1[Target cell number 
(max 30,000)],_xlfn.AGGREGATE(15,6,(ROW(Table1[Target cell number 
(max 30,000)])-ROW('Service Request Template'!$A$17)+1)/(Table1[Target cell number 
(max 30,000)]&lt;&gt;""),ROWS(B$11:B30))))</f>
        <v/>
      </c>
      <c r="C62" s="6" t="str">
        <f>IF(ROWS(C$11:C30)&gt;COUNTA(Table1[Target reads per cell]),"",INDEX(Table1[Target reads per cell],_xlfn.AGGREGATE(15,6,(ROW(Table1[Target reads per cell])-ROW('Service Request Template'!$A$17)+1)/(Table1[Target reads per cell]&lt;&gt;""),ROWS(C$11:C30))))</f>
        <v/>
      </c>
      <c r="D62" s="6" t="str">
        <f>IF(ROWS(D$11:D30)&gt;COUNTA(Table1[Target reads per sample]),"",INDEX(Table1[Target reads per sample],_xlfn.AGGREGATE(15,6,(ROW(Table1[Target reads per sample])-ROW('Service Request Template'!$A$17)+1)/(Table1[Target reads per sample]&lt;&gt;""),ROWS(D$11:D30))))</f>
        <v/>
      </c>
      <c r="E62" s="6" t="str">
        <f>IF(ROWS(E$11:E30)&gt;COUNTA(Table1[CMO/HTO used 
(if any)]),"",INDEX(Table1[CMO/HTO used 
(if any)],_xlfn.AGGREGATE(15,6,(ROW(Table1[CMO/HTO used 
(if any)])-ROW('Service Request Template'!$A$17)+1)/(Table1[CMO/HTO used 
(if any)]&lt;&gt;""),ROWS(E$11:E30))))</f>
        <v/>
      </c>
    </row>
    <row r="63" spans="1:5" ht="22.15" customHeight="1">
      <c r="A63" s="6" t="str">
        <f>IF(ROWS(A$11:A31)&gt;COUNTA(Table1[Condition name]),"",INDEX(Table1[Condition name],_xlfn.AGGREGATE(15,6,(ROW(Table1[Condition name])-ROW('Service Request Template'!$A$17)+1)/(Table1[Condition name]&lt;&gt;""),ROWS(A$11:A31))))</f>
        <v/>
      </c>
      <c r="B63" s="6" t="str">
        <f>IF(ROWS(B$11:B31)&gt;COUNTA(Table1[Target cell number 
(max 30,000)]),"",INDEX(Table1[Target cell number 
(max 30,000)],_xlfn.AGGREGATE(15,6,(ROW(Table1[Target cell number 
(max 30,000)])-ROW('Service Request Template'!$A$17)+1)/(Table1[Target cell number 
(max 30,000)]&lt;&gt;""),ROWS(B$11:B31))))</f>
        <v/>
      </c>
      <c r="C63" s="6" t="str">
        <f>IF(ROWS(C$11:C31)&gt;COUNTA(Table1[Target reads per cell]),"",INDEX(Table1[Target reads per cell],_xlfn.AGGREGATE(15,6,(ROW(Table1[Target reads per cell])-ROW('Service Request Template'!$A$17)+1)/(Table1[Target reads per cell]&lt;&gt;""),ROWS(C$11:C31))))</f>
        <v/>
      </c>
      <c r="D63" s="6" t="str">
        <f>IF(ROWS(D$11:D31)&gt;COUNTA(Table1[Target reads per sample]),"",INDEX(Table1[Target reads per sample],_xlfn.AGGREGATE(15,6,(ROW(Table1[Target reads per sample])-ROW('Service Request Template'!$A$17)+1)/(Table1[Target reads per sample]&lt;&gt;""),ROWS(D$11:D31))))</f>
        <v/>
      </c>
      <c r="E63" s="6" t="str">
        <f>IF(ROWS(E$11:E31)&gt;COUNTA(Table1[CMO/HTO used 
(if any)]),"",INDEX(Table1[CMO/HTO used 
(if any)],_xlfn.AGGREGATE(15,6,(ROW(Table1[CMO/HTO used 
(if any)])-ROW('Service Request Template'!$A$17)+1)/(Table1[CMO/HTO used 
(if any)]&lt;&gt;""),ROWS(E$11:E31))))</f>
        <v/>
      </c>
    </row>
    <row r="64" spans="1:5" ht="22.15" customHeight="1">
      <c r="A64" s="6" t="str">
        <f>IF(ROWS(A$11:A32)&gt;COUNTA(Table1[Condition name]),"",INDEX(Table1[Condition name],_xlfn.AGGREGATE(15,6,(ROW(Table1[Condition name])-ROW('Service Request Template'!$A$17)+1)/(Table1[Condition name]&lt;&gt;""),ROWS(A$11:A32))))</f>
        <v/>
      </c>
      <c r="B64" s="6" t="str">
        <f>IF(ROWS(B$11:B32)&gt;COUNTA(Table1[Target cell number 
(max 30,000)]),"",INDEX(Table1[Target cell number 
(max 30,000)],_xlfn.AGGREGATE(15,6,(ROW(Table1[Target cell number 
(max 30,000)])-ROW('Service Request Template'!$A$17)+1)/(Table1[Target cell number 
(max 30,000)]&lt;&gt;""),ROWS(B$11:B32))))</f>
        <v/>
      </c>
      <c r="C64" s="6" t="str">
        <f>IF(ROWS(C$11:C32)&gt;COUNTA(Table1[Target reads per cell]),"",INDEX(Table1[Target reads per cell],_xlfn.AGGREGATE(15,6,(ROW(Table1[Target reads per cell])-ROW('Service Request Template'!$A$17)+1)/(Table1[Target reads per cell]&lt;&gt;""),ROWS(C$11:C32))))</f>
        <v/>
      </c>
      <c r="D64" s="6" t="str">
        <f>IF(ROWS(D$11:D32)&gt;COUNTA(Table1[Target reads per sample]),"",INDEX(Table1[Target reads per sample],_xlfn.AGGREGATE(15,6,(ROW(Table1[Target reads per sample])-ROW('Service Request Template'!$A$17)+1)/(Table1[Target reads per sample]&lt;&gt;""),ROWS(D$11:D32))))</f>
        <v/>
      </c>
      <c r="E64" s="6" t="str">
        <f>IF(ROWS(E$11:E32)&gt;COUNTA(Table1[CMO/HTO used 
(if any)]),"",INDEX(Table1[CMO/HTO used 
(if any)],_xlfn.AGGREGATE(15,6,(ROW(Table1[CMO/HTO used 
(if any)])-ROW('Service Request Template'!$A$17)+1)/(Table1[CMO/HTO used 
(if any)]&lt;&gt;""),ROWS(E$11:E32))))</f>
        <v/>
      </c>
    </row>
    <row r="65" spans="1:7" ht="22.15" customHeight="1">
      <c r="A65" s="6" t="str">
        <f>IF(ROWS(A$11:A33)&gt;COUNTA(Table1[Condition name]),"",INDEX(Table1[Condition name],_xlfn.AGGREGATE(15,6,(ROW(Table1[Condition name])-ROW('Service Request Template'!$A$17)+1)/(Table1[Condition name]&lt;&gt;""),ROWS(A$11:A33))))</f>
        <v/>
      </c>
      <c r="B65" s="6" t="str">
        <f>IF(ROWS(B$11:B33)&gt;COUNTA(Table1[Target cell number 
(max 30,000)]),"",INDEX(Table1[Target cell number 
(max 30,000)],_xlfn.AGGREGATE(15,6,(ROW(Table1[Target cell number 
(max 30,000)])-ROW('Service Request Template'!$A$17)+1)/(Table1[Target cell number 
(max 30,000)]&lt;&gt;""),ROWS(B$11:B33))))</f>
        <v/>
      </c>
      <c r="C65" s="6" t="str">
        <f>IF(ROWS(C$11:C33)&gt;COUNTA(Table1[Target reads per cell]),"",INDEX(Table1[Target reads per cell],_xlfn.AGGREGATE(15,6,(ROW(Table1[Target reads per cell])-ROW('Service Request Template'!$A$17)+1)/(Table1[Target reads per cell]&lt;&gt;""),ROWS(C$11:C33))))</f>
        <v/>
      </c>
      <c r="D65" s="6" t="str">
        <f>IF(ROWS(D$11:D33)&gt;COUNTA(Table1[Target reads per sample]),"",INDEX(Table1[Target reads per sample],_xlfn.AGGREGATE(15,6,(ROW(Table1[Target reads per sample])-ROW('Service Request Template'!$A$17)+1)/(Table1[Target reads per sample]&lt;&gt;""),ROWS(D$11:D33))))</f>
        <v/>
      </c>
      <c r="E65" s="6" t="str">
        <f>IF(ROWS(E$11:E33)&gt;COUNTA(Table1[CMO/HTO used 
(if any)]),"",INDEX(Table1[CMO/HTO used 
(if any)],_xlfn.AGGREGATE(15,6,(ROW(Table1[CMO/HTO used 
(if any)])-ROW('Service Request Template'!$A$17)+1)/(Table1[CMO/HTO used 
(if any)]&lt;&gt;""),ROWS(E$11:E33))))</f>
        <v/>
      </c>
    </row>
    <row r="66" spans="1:7" ht="22.15" customHeight="1">
      <c r="A66" s="6" t="str">
        <f>IF(ROWS(A$11:A34)&gt;COUNTA(Table1[Condition name]),"",INDEX(Table1[Condition name],_xlfn.AGGREGATE(15,6,(ROW(Table1[Condition name])-ROW('Service Request Template'!$A$17)+1)/(Table1[Condition name]&lt;&gt;""),ROWS(A$11:A34))))</f>
        <v/>
      </c>
      <c r="B66" s="6" t="str">
        <f>IF(ROWS(B$11:B34)&gt;COUNTA(Table1[Target cell number 
(max 30,000)]),"",INDEX(Table1[Target cell number 
(max 30,000)],_xlfn.AGGREGATE(15,6,(ROW(Table1[Target cell number 
(max 30,000)])-ROW('Service Request Template'!$A$17)+1)/(Table1[Target cell number 
(max 30,000)]&lt;&gt;""),ROWS(B$11:B34))))</f>
        <v/>
      </c>
      <c r="C66" s="6" t="str">
        <f>IF(ROWS(C$11:C34)&gt;COUNTA(Table1[Target reads per cell]),"",INDEX(Table1[Target reads per cell],_xlfn.AGGREGATE(15,6,(ROW(Table1[Target reads per cell])-ROW('Service Request Template'!$A$17)+1)/(Table1[Target reads per cell]&lt;&gt;""),ROWS(C$11:C34))))</f>
        <v/>
      </c>
      <c r="D66" s="6" t="str">
        <f>IF(ROWS(D$11:D34)&gt;COUNTA(Table1[Target reads per sample]),"",INDEX(Table1[Target reads per sample],_xlfn.AGGREGATE(15,6,(ROW(Table1[Target reads per sample])-ROW('Service Request Template'!$A$17)+1)/(Table1[Target reads per sample]&lt;&gt;""),ROWS(D$11:D34))))</f>
        <v/>
      </c>
      <c r="E66" s="6" t="str">
        <f>IF(ROWS(E$11:E34)&gt;COUNTA(Table1[CMO/HTO used 
(if any)]),"",INDEX(Table1[CMO/HTO used 
(if any)],_xlfn.AGGREGATE(15,6,(ROW(Table1[CMO/HTO used 
(if any)])-ROW('Service Request Template'!$A$17)+1)/(Table1[CMO/HTO used 
(if any)]&lt;&gt;""),ROWS(E$11:E34))))</f>
        <v/>
      </c>
    </row>
    <row r="67" spans="1:7" ht="22.15" customHeight="1">
      <c r="A67" s="6" t="str">
        <f>IF(ROWS(A$11:A35)&gt;COUNTA(Table1[Condition name]),"",INDEX(Table1[Condition name],_xlfn.AGGREGATE(15,6,(ROW(Table1[Condition name])-ROW('Service Request Template'!$A$17)+1)/(Table1[Condition name]&lt;&gt;""),ROWS(A$11:A35))))</f>
        <v/>
      </c>
      <c r="B67" s="6" t="str">
        <f>IF(ROWS(B$11:B35)&gt;COUNTA(Table1[Target cell number 
(max 30,000)]),"",INDEX(Table1[Target cell number 
(max 30,000)],_xlfn.AGGREGATE(15,6,(ROW(Table1[Target cell number 
(max 30,000)])-ROW('Service Request Template'!$A$17)+1)/(Table1[Target cell number 
(max 30,000)]&lt;&gt;""),ROWS(B$11:B35))))</f>
        <v/>
      </c>
      <c r="C67" s="6" t="str">
        <f>IF(ROWS(C$11:C35)&gt;COUNTA(Table1[Target reads per cell]),"",INDEX(Table1[Target reads per cell],_xlfn.AGGREGATE(15,6,(ROW(Table1[Target reads per cell])-ROW('Service Request Template'!$A$17)+1)/(Table1[Target reads per cell]&lt;&gt;""),ROWS(C$11:C35))))</f>
        <v/>
      </c>
      <c r="D67" s="6" t="str">
        <f>IF(ROWS(D$11:D35)&gt;COUNTA(Table1[Target reads per sample]),"",INDEX(Table1[Target reads per sample],_xlfn.AGGREGATE(15,6,(ROW(Table1[Target reads per sample])-ROW('Service Request Template'!$A$17)+1)/(Table1[Target reads per sample]&lt;&gt;""),ROWS(D$11:D35))))</f>
        <v/>
      </c>
      <c r="E67" s="6" t="str">
        <f>IF(ROWS(E$11:E35)&gt;COUNTA(Table1[CMO/HTO used 
(if any)]),"",INDEX(Table1[CMO/HTO used 
(if any)],_xlfn.AGGREGATE(15,6,(ROW(Table1[CMO/HTO used 
(if any)])-ROW('Service Request Template'!$A$17)+1)/(Table1[CMO/HTO used 
(if any)]&lt;&gt;""),ROWS(E$11:E35))))</f>
        <v/>
      </c>
    </row>
    <row r="68" spans="1:7" ht="22.15" customHeight="1">
      <c r="A68" s="6" t="str">
        <f>IF(ROWS(A$11:A36)&gt;COUNTA(Table1[Condition name]),"",INDEX(Table1[Condition name],_xlfn.AGGREGATE(15,6,(ROW(Table1[Condition name])-ROW('Service Request Template'!$A$17)+1)/(Table1[Condition name]&lt;&gt;""),ROWS(A$11:A36))))</f>
        <v/>
      </c>
      <c r="B68" s="6" t="str">
        <f>IF(ROWS(B$11:B36)&gt;COUNTA(Table1[Target cell number 
(max 30,000)]),"",INDEX(Table1[Target cell number 
(max 30,000)],_xlfn.AGGREGATE(15,6,(ROW(Table1[Target cell number 
(max 30,000)])-ROW('Service Request Template'!$A$17)+1)/(Table1[Target cell number 
(max 30,000)]&lt;&gt;""),ROWS(B$11:B36))))</f>
        <v/>
      </c>
      <c r="C68" s="6" t="str">
        <f>IF(ROWS(C$11:C36)&gt;COUNTA(Table1[Target reads per cell]),"",INDEX(Table1[Target reads per cell],_xlfn.AGGREGATE(15,6,(ROW(Table1[Target reads per cell])-ROW('Service Request Template'!$A$17)+1)/(Table1[Target reads per cell]&lt;&gt;""),ROWS(C$11:C36))))</f>
        <v/>
      </c>
      <c r="D68" s="6" t="str">
        <f>IF(ROWS(D$11:D36)&gt;COUNTA(Table1[Target reads per sample]),"",INDEX(Table1[Target reads per sample],_xlfn.AGGREGATE(15,6,(ROW(Table1[Target reads per sample])-ROW('Service Request Template'!$A$17)+1)/(Table1[Target reads per sample]&lt;&gt;""),ROWS(D$11:D36))))</f>
        <v/>
      </c>
      <c r="E68" s="6" t="str">
        <f>IF(ROWS(E$11:E36)&gt;COUNTA(Table1[CMO/HTO used 
(if any)]),"",INDEX(Table1[CMO/HTO used 
(if any)],_xlfn.AGGREGATE(15,6,(ROW(Table1[CMO/HTO used 
(if any)])-ROW('Service Request Template'!$A$17)+1)/(Table1[CMO/HTO used 
(if any)]&lt;&gt;""),ROWS(E$11:E36))))</f>
        <v/>
      </c>
    </row>
    <row r="69" spans="1:7" ht="22.15" customHeight="1">
      <c r="A69" s="6" t="str">
        <f>IF(ROWS(A$11:A37)&gt;COUNTA(Table1[Condition name]),"",INDEX(Table1[Condition name],_xlfn.AGGREGATE(15,6,(ROW(Table1[Condition name])-ROW('Service Request Template'!$A$17)+1)/(Table1[Condition name]&lt;&gt;""),ROWS(A$11:A37))))</f>
        <v/>
      </c>
      <c r="B69" s="6" t="str">
        <f>IF(ROWS(B$11:B37)&gt;COUNTA(Table1[Target cell number 
(max 30,000)]),"",INDEX(Table1[Target cell number 
(max 30,000)],_xlfn.AGGREGATE(15,6,(ROW(Table1[Target cell number 
(max 30,000)])-ROW('Service Request Template'!$A$17)+1)/(Table1[Target cell number 
(max 30,000)]&lt;&gt;""),ROWS(B$11:B37))))</f>
        <v/>
      </c>
      <c r="C69" s="6" t="str">
        <f>IF(ROWS(C$11:C37)&gt;COUNTA(Table1[Target reads per cell]),"",INDEX(Table1[Target reads per cell],_xlfn.AGGREGATE(15,6,(ROW(Table1[Target reads per cell])-ROW('Service Request Template'!$A$17)+1)/(Table1[Target reads per cell]&lt;&gt;""),ROWS(C$11:C37))))</f>
        <v/>
      </c>
      <c r="D69" s="6" t="str">
        <f>IF(ROWS(D$11:D37)&gt;COUNTA(Table1[Target reads per sample]),"",INDEX(Table1[Target reads per sample],_xlfn.AGGREGATE(15,6,(ROW(Table1[Target reads per sample])-ROW('Service Request Template'!$A$17)+1)/(Table1[Target reads per sample]&lt;&gt;""),ROWS(D$11:D37))))</f>
        <v/>
      </c>
      <c r="E69" s="6" t="str">
        <f>IF(ROWS(E$11:E37)&gt;COUNTA(Table1[CMO/HTO used 
(if any)]),"",INDEX(Table1[CMO/HTO used 
(if any)],_xlfn.AGGREGATE(15,6,(ROW(Table1[CMO/HTO used 
(if any)])-ROW('Service Request Template'!$A$17)+1)/(Table1[CMO/HTO used 
(if any)]&lt;&gt;""),ROWS(E$11:E37))))</f>
        <v/>
      </c>
    </row>
    <row r="70" spans="1:7" ht="22.15" customHeight="1">
      <c r="A70" s="6" t="str">
        <f>IF(ROWS(A$11:A38)&gt;COUNTA(Table1[Condition name]),"",INDEX(Table1[Condition name],_xlfn.AGGREGATE(15,6,(ROW(Table1[Condition name])-ROW('Service Request Template'!$A$17)+1)/(Table1[Condition name]&lt;&gt;""),ROWS(A$11:A38))))</f>
        <v/>
      </c>
      <c r="B70" s="6" t="str">
        <f>IF(ROWS(B$11:B38)&gt;COUNTA(Table1[Target cell number 
(max 30,000)]),"",INDEX(Table1[Target cell number 
(max 30,000)],_xlfn.AGGREGATE(15,6,(ROW(Table1[Target cell number 
(max 30,000)])-ROW('Service Request Template'!$A$17)+1)/(Table1[Target cell number 
(max 30,000)]&lt;&gt;""),ROWS(B$11:B38))))</f>
        <v/>
      </c>
      <c r="C70" s="6" t="str">
        <f>IF(ROWS(C$11:C38)&gt;COUNTA(Table1[Target reads per cell]),"",INDEX(Table1[Target reads per cell],_xlfn.AGGREGATE(15,6,(ROW(Table1[Target reads per cell])-ROW('Service Request Template'!$A$17)+1)/(Table1[Target reads per cell]&lt;&gt;""),ROWS(C$11:C38))))</f>
        <v/>
      </c>
      <c r="D70" s="6" t="str">
        <f>IF(ROWS(D$11:D38)&gt;COUNTA(Table1[Target reads per sample]),"",INDEX(Table1[Target reads per sample],_xlfn.AGGREGATE(15,6,(ROW(Table1[Target reads per sample])-ROW('Service Request Template'!$A$17)+1)/(Table1[Target reads per sample]&lt;&gt;""),ROWS(D$11:D38))))</f>
        <v/>
      </c>
      <c r="E70" s="6" t="str">
        <f>IF(ROWS(E$11:E38)&gt;COUNTA(Table1[CMO/HTO used 
(if any)]),"",INDEX(Table1[CMO/HTO used 
(if any)],_xlfn.AGGREGATE(15,6,(ROW(Table1[CMO/HTO used 
(if any)])-ROW('Service Request Template'!$A$17)+1)/(Table1[CMO/HTO used 
(if any)]&lt;&gt;""),ROWS(E$11:E38))))</f>
        <v/>
      </c>
    </row>
    <row r="71" spans="1:7" ht="22.15" customHeight="1">
      <c r="A71" s="6" t="str">
        <f>IF(ROWS(A$11:A39)&gt;COUNTA(Table1[Condition name]),"",INDEX(Table1[Condition name],_xlfn.AGGREGATE(15,6,(ROW(Table1[Condition name])-ROW('Service Request Template'!$A$17)+1)/(Table1[Condition name]&lt;&gt;""),ROWS(A$11:A39))))</f>
        <v/>
      </c>
      <c r="B71" s="6" t="str">
        <f>IF(ROWS(B$11:B39)&gt;COUNTA(Table1[Target cell number 
(max 30,000)]),"",INDEX(Table1[Target cell number 
(max 30,000)],_xlfn.AGGREGATE(15,6,(ROW(Table1[Target cell number 
(max 30,000)])-ROW('Service Request Template'!$A$17)+1)/(Table1[Target cell number 
(max 30,000)]&lt;&gt;""),ROWS(B$11:B39))))</f>
        <v/>
      </c>
      <c r="C71" s="6" t="str">
        <f>IF(ROWS(C$11:C39)&gt;COUNTA(Table1[Target reads per cell]),"",INDEX(Table1[Target reads per cell],_xlfn.AGGREGATE(15,6,(ROW(Table1[Target reads per cell])-ROW('Service Request Template'!$A$17)+1)/(Table1[Target reads per cell]&lt;&gt;""),ROWS(C$11:C39))))</f>
        <v/>
      </c>
      <c r="D71" s="6" t="str">
        <f>IF(ROWS(D$11:D39)&gt;COUNTA(Table1[Target reads per sample]),"",INDEX(Table1[Target reads per sample],_xlfn.AGGREGATE(15,6,(ROW(Table1[Target reads per sample])-ROW('Service Request Template'!$A$17)+1)/(Table1[Target reads per sample]&lt;&gt;""),ROWS(D$11:D39))))</f>
        <v/>
      </c>
      <c r="E71" s="6" t="str">
        <f>IF(ROWS(E$11:E39)&gt;COUNTA(Table1[CMO/HTO used 
(if any)]),"",INDEX(Table1[CMO/HTO used 
(if any)],_xlfn.AGGREGATE(15,6,(ROW(Table1[CMO/HTO used 
(if any)])-ROW('Service Request Template'!$A$17)+1)/(Table1[CMO/HTO used 
(if any)]&lt;&gt;""),ROWS(E$11:E39))))</f>
        <v/>
      </c>
    </row>
    <row r="72" spans="1:7" ht="22.15" customHeight="1">
      <c r="A72" s="6" t="str">
        <f>IF(ROWS(A$11:A40)&gt;COUNTA(Table1[Condition name]),"",INDEX(Table1[Condition name],_xlfn.AGGREGATE(15,6,(ROW(Table1[Condition name])-ROW('Service Request Template'!$A$17)+1)/(Table1[Condition name]&lt;&gt;""),ROWS(A$11:A40))))</f>
        <v/>
      </c>
      <c r="B72" s="6" t="str">
        <f>IF(ROWS(B$11:B40)&gt;COUNTA(Table1[Target cell number 
(max 30,000)]),"",INDEX(Table1[Target cell number 
(max 30,000)],_xlfn.AGGREGATE(15,6,(ROW(Table1[Target cell number 
(max 30,000)])-ROW('Service Request Template'!$A$17)+1)/(Table1[Target cell number 
(max 30,000)]&lt;&gt;""),ROWS(B$11:B40))))</f>
        <v/>
      </c>
      <c r="C72" s="6" t="str">
        <f>IF(ROWS(C$11:C40)&gt;COUNTA(Table1[Target reads per cell]),"",INDEX(Table1[Target reads per cell],_xlfn.AGGREGATE(15,6,(ROW(Table1[Target reads per cell])-ROW('Service Request Template'!$A$17)+1)/(Table1[Target reads per cell]&lt;&gt;""),ROWS(C$11:C40))))</f>
        <v/>
      </c>
      <c r="D72" s="6" t="str">
        <f>IF(ROWS(D$11:D40)&gt;COUNTA(Table1[Target reads per sample]),"",INDEX(Table1[Target reads per sample],_xlfn.AGGREGATE(15,6,(ROW(Table1[Target reads per sample])-ROW('Service Request Template'!$A$17)+1)/(Table1[Target reads per sample]&lt;&gt;""),ROWS(D$11:D40))))</f>
        <v/>
      </c>
      <c r="E72" s="6" t="str">
        <f>IF(ROWS(E$11:E40)&gt;COUNTA(Table1[CMO/HTO used 
(if any)]),"",INDEX(Table1[CMO/HTO used 
(if any)],_xlfn.AGGREGATE(15,6,(ROW(Table1[CMO/HTO used 
(if any)])-ROW('Service Request Template'!$A$17)+1)/(Table1[CMO/HTO used 
(if any)]&lt;&gt;""),ROWS(E$11:E40))))</f>
        <v/>
      </c>
    </row>
    <row r="73" spans="1:7" ht="22.15" customHeight="1"/>
    <row r="74" spans="1:7" ht="30" customHeight="1">
      <c r="A74" s="32" t="s">
        <v>19</v>
      </c>
      <c r="B74" s="32" t="s">
        <v>29</v>
      </c>
      <c r="C74" s="32" t="s">
        <v>30</v>
      </c>
      <c r="D74" s="32" t="s">
        <v>31</v>
      </c>
      <c r="E74" s="58" t="s">
        <v>32</v>
      </c>
      <c r="F74" s="58"/>
      <c r="G74" s="58"/>
    </row>
    <row r="75" spans="1:7" ht="22.15" customHeight="1">
      <c r="A75" s="6" t="str">
        <f>IF(ROWS(A$11:A11)&gt;COUNTA(Table1[Condition name]),"",INDEX(Table1[Condition name],_xlfn.AGGREGATE(15,6,(ROW(Table1[Condition name])-ROW('Service Request Template'!$A$17)+1)/(Table1[Condition name]&lt;&gt;""),ROWS(A$11:A11))))</f>
        <v/>
      </c>
      <c r="B75" s="6" t="str">
        <f>IF(ROWS(B$11:B11)&gt;COUNTA(Table1[Species]),"",INDEX(Table1[Species],_xlfn.AGGREGATE(15,6,(ROW(Table1[Species])-ROW('Service Request Template'!$A$17)+1)/(Table1[Species]&lt;&gt;""),ROWS(B$11:B11))))</f>
        <v/>
      </c>
      <c r="C75" s="6" t="str">
        <f>IF(ROWS(C$11:C11)&gt;COUNTA(Table1[Sample type]),"",INDEX(Table1[Sample type],_xlfn.AGGREGATE(15,6,(ROW(Table1[Sample type])-ROW('Service Request Template'!$A$17)+1)/(Table1[Sample type]&lt;&gt;""),ROWS(C$11:C11))))</f>
        <v/>
      </c>
      <c r="D75" s="6" t="str">
        <f>IF(ROWS(D$11:D11)&gt;COUNTA(Table1[Cell type]),"",INDEX(Table1[Cell type],_xlfn.AGGREGATE(15,6,(ROW(Table1[Cell type])-ROW('Service Request Template'!$A$17)+1)/(Table1[Cell type]&lt;&gt;""),ROWS(D$11:D11))))</f>
        <v/>
      </c>
      <c r="E75" s="56" t="str">
        <f>IF(ROWS(E$11:E11)&gt;COUNTA(Table1[Description]),"",INDEX(Table1[Description],_xlfn.AGGREGATE(15,6,(ROW(Table1[Description])-ROW('Service Request Template'!$A$17)+1)/(Table1[Description]&lt;&gt;""),ROWS(E$11:E11))))</f>
        <v/>
      </c>
      <c r="F75" s="56"/>
      <c r="G75" s="56"/>
    </row>
    <row r="76" spans="1:7" ht="22.15" customHeight="1">
      <c r="A76" s="6" t="str">
        <f>IF(ROWS(A$11:A12)&gt;COUNTA(Table1[Condition name]),"",INDEX(Table1[Condition name],_xlfn.AGGREGATE(15,6,(ROW(Table1[Condition name])-ROW('Service Request Template'!$A$17)+1)/(Table1[Condition name]&lt;&gt;""),ROWS(A$11:A12))))</f>
        <v/>
      </c>
      <c r="B76" s="6" t="str">
        <f>IF(ROWS(B$11:B12)&gt;COUNTA(Table1[Species]),"",INDEX(Table1[Species],_xlfn.AGGREGATE(15,6,(ROW(Table1[Species])-ROW('Service Request Template'!$A$17)+1)/(Table1[Species]&lt;&gt;""),ROWS(B$11:B12))))</f>
        <v/>
      </c>
      <c r="C76" s="6" t="str">
        <f>IF(ROWS(C$11:C12)&gt;COUNTA(Table1[Sample type]),"",INDEX(Table1[Sample type],_xlfn.AGGREGATE(15,6,(ROW(Table1[Sample type])-ROW('Service Request Template'!$A$17)+1)/(Table1[Sample type]&lt;&gt;""),ROWS(C$11:C12))))</f>
        <v/>
      </c>
      <c r="D76" s="6" t="str">
        <f>IF(ROWS(D$11:D12)&gt;COUNTA(Table1[Cell type]),"",INDEX(Table1[Cell type],_xlfn.AGGREGATE(15,6,(ROW(Table1[Cell type])-ROW('Service Request Template'!$A$17)+1)/(Table1[Cell type]&lt;&gt;""),ROWS(D$11:D12))))</f>
        <v/>
      </c>
      <c r="E76" s="56" t="str">
        <f>IF(ROWS(E$11:E12)&gt;COUNTA(Table1[Description]),"",INDEX(Table1[Description],_xlfn.AGGREGATE(15,6,(ROW(Table1[Description])-ROW('Service Request Template'!$A$17)+1)/(Table1[Description]&lt;&gt;""),ROWS(E$11:E12))))</f>
        <v/>
      </c>
      <c r="F76" s="56"/>
      <c r="G76" s="56"/>
    </row>
    <row r="77" spans="1:7" ht="22.15" customHeight="1">
      <c r="A77" s="6" t="str">
        <f>IF(ROWS(A$11:A13)&gt;COUNTA(Table1[Condition name]),"",INDEX(Table1[Condition name],_xlfn.AGGREGATE(15,6,(ROW(Table1[Condition name])-ROW('Service Request Template'!$A$17)+1)/(Table1[Condition name]&lt;&gt;""),ROWS(A$11:A13))))</f>
        <v/>
      </c>
      <c r="B77" s="6" t="str">
        <f>IF(ROWS(B$11:B13)&gt;COUNTA(Table1[Species]),"",INDEX(Table1[Species],_xlfn.AGGREGATE(15,6,(ROW(Table1[Species])-ROW('Service Request Template'!$A$17)+1)/(Table1[Species]&lt;&gt;""),ROWS(B$11:B13))))</f>
        <v/>
      </c>
      <c r="C77" s="6" t="str">
        <f>IF(ROWS(C$11:C13)&gt;COUNTA(Table1[Sample type]),"",INDEX(Table1[Sample type],_xlfn.AGGREGATE(15,6,(ROW(Table1[Sample type])-ROW('Service Request Template'!$A$17)+1)/(Table1[Sample type]&lt;&gt;""),ROWS(C$11:C13))))</f>
        <v/>
      </c>
      <c r="D77" s="6" t="str">
        <f>IF(ROWS(D$11:D13)&gt;COUNTA(Table1[Cell type]),"",INDEX(Table1[Cell type],_xlfn.AGGREGATE(15,6,(ROW(Table1[Cell type])-ROW('Service Request Template'!$A$17)+1)/(Table1[Cell type]&lt;&gt;""),ROWS(D$11:D13))))</f>
        <v/>
      </c>
      <c r="E77" s="56" t="str">
        <f>IF(ROWS(E$11:E13)&gt;COUNTA(Table1[Description]),"",INDEX(Table1[Description],_xlfn.AGGREGATE(15,6,(ROW(Table1[Description])-ROW('Service Request Template'!$A$17)+1)/(Table1[Description]&lt;&gt;""),ROWS(E$11:E13))))</f>
        <v/>
      </c>
      <c r="F77" s="56"/>
      <c r="G77" s="56"/>
    </row>
    <row r="78" spans="1:7" ht="22.15" customHeight="1">
      <c r="A78" s="6" t="str">
        <f>IF(ROWS(A$11:A14)&gt;COUNTA(Table1[Condition name]),"",INDEX(Table1[Condition name],_xlfn.AGGREGATE(15,6,(ROW(Table1[Condition name])-ROW('Service Request Template'!$A$17)+1)/(Table1[Condition name]&lt;&gt;""),ROWS(A$11:A14))))</f>
        <v/>
      </c>
      <c r="B78" s="6" t="str">
        <f>IF(ROWS(B$11:B14)&gt;COUNTA(Table1[Species]),"",INDEX(Table1[Species],_xlfn.AGGREGATE(15,6,(ROW(Table1[Species])-ROW('Service Request Template'!$A$17)+1)/(Table1[Species]&lt;&gt;""),ROWS(B$11:B14))))</f>
        <v/>
      </c>
      <c r="C78" s="6" t="str">
        <f>IF(ROWS(C$11:C14)&gt;COUNTA(Table1[Sample type]),"",INDEX(Table1[Sample type],_xlfn.AGGREGATE(15,6,(ROW(Table1[Sample type])-ROW('Service Request Template'!$A$17)+1)/(Table1[Sample type]&lt;&gt;""),ROWS(C$11:C14))))</f>
        <v/>
      </c>
      <c r="D78" s="6" t="str">
        <f>IF(ROWS(D$11:D14)&gt;COUNTA(Table1[Cell type]),"",INDEX(Table1[Cell type],_xlfn.AGGREGATE(15,6,(ROW(Table1[Cell type])-ROW('Service Request Template'!$A$17)+1)/(Table1[Cell type]&lt;&gt;""),ROWS(D$11:D14))))</f>
        <v/>
      </c>
      <c r="E78" s="56" t="str">
        <f>IF(ROWS(E$11:E14)&gt;COUNTA(Table1[Description]),"",INDEX(Table1[Description],_xlfn.AGGREGATE(15,6,(ROW(Table1[Description])-ROW('Service Request Template'!$A$17)+1)/(Table1[Description]&lt;&gt;""),ROWS(E$11:E14))))</f>
        <v/>
      </c>
      <c r="F78" s="56"/>
      <c r="G78" s="56"/>
    </row>
    <row r="79" spans="1:7" ht="22.15" customHeight="1">
      <c r="A79" s="6" t="str">
        <f>IF(ROWS(A$11:A15)&gt;COUNTA(Table1[Condition name]),"",INDEX(Table1[Condition name],_xlfn.AGGREGATE(15,6,(ROW(Table1[Condition name])-ROW('Service Request Template'!$A$17)+1)/(Table1[Condition name]&lt;&gt;""),ROWS(A$11:A15))))</f>
        <v/>
      </c>
      <c r="B79" s="6" t="str">
        <f>IF(ROWS(B$11:B15)&gt;COUNTA(Table1[Species]),"",INDEX(Table1[Species],_xlfn.AGGREGATE(15,6,(ROW(Table1[Species])-ROW('Service Request Template'!$A$17)+1)/(Table1[Species]&lt;&gt;""),ROWS(B$11:B15))))</f>
        <v/>
      </c>
      <c r="C79" s="6" t="str">
        <f>IF(ROWS(C$11:C15)&gt;COUNTA(Table1[Sample type]),"",INDEX(Table1[Sample type],_xlfn.AGGREGATE(15,6,(ROW(Table1[Sample type])-ROW('Service Request Template'!$A$17)+1)/(Table1[Sample type]&lt;&gt;""),ROWS(C$11:C15))))</f>
        <v/>
      </c>
      <c r="D79" s="6" t="str">
        <f>IF(ROWS(D$11:D15)&gt;COUNTA(Table1[Cell type]),"",INDEX(Table1[Cell type],_xlfn.AGGREGATE(15,6,(ROW(Table1[Cell type])-ROW('Service Request Template'!$A$17)+1)/(Table1[Cell type]&lt;&gt;""),ROWS(D$11:D15))))</f>
        <v/>
      </c>
      <c r="E79" s="56" t="str">
        <f>IF(ROWS(E$11:E15)&gt;COUNTA(Table1[Description]),"",INDEX(Table1[Description],_xlfn.AGGREGATE(15,6,(ROW(Table1[Description])-ROW('Service Request Template'!$A$17)+1)/(Table1[Description]&lt;&gt;""),ROWS(E$11:E15))))</f>
        <v/>
      </c>
      <c r="F79" s="56"/>
      <c r="G79" s="56"/>
    </row>
    <row r="80" spans="1:7" ht="22.15" customHeight="1">
      <c r="A80" s="6" t="str">
        <f>IF(ROWS(A$11:A16)&gt;COUNTA(Table1[Condition name]),"",INDEX(Table1[Condition name],_xlfn.AGGREGATE(15,6,(ROW(Table1[Condition name])-ROW('Service Request Template'!$A$17)+1)/(Table1[Condition name]&lt;&gt;""),ROWS(A$11:A16))))</f>
        <v/>
      </c>
      <c r="B80" s="6" t="str">
        <f>IF(ROWS(B$11:B16)&gt;COUNTA(Table1[Species]),"",INDEX(Table1[Species],_xlfn.AGGREGATE(15,6,(ROW(Table1[Species])-ROW('Service Request Template'!$A$17)+1)/(Table1[Species]&lt;&gt;""),ROWS(B$11:B16))))</f>
        <v/>
      </c>
      <c r="C80" s="6" t="str">
        <f>IF(ROWS(C$11:C16)&gt;COUNTA(Table1[Sample type]),"",INDEX(Table1[Sample type],_xlfn.AGGREGATE(15,6,(ROW(Table1[Sample type])-ROW('Service Request Template'!$A$17)+1)/(Table1[Sample type]&lt;&gt;""),ROWS(C$11:C16))))</f>
        <v/>
      </c>
      <c r="D80" s="6" t="str">
        <f>IF(ROWS(D$11:D16)&gt;COUNTA(Table1[Cell type]),"",INDEX(Table1[Cell type],_xlfn.AGGREGATE(15,6,(ROW(Table1[Cell type])-ROW('Service Request Template'!$A$17)+1)/(Table1[Cell type]&lt;&gt;""),ROWS(D$11:D16))))</f>
        <v/>
      </c>
      <c r="E80" s="56" t="str">
        <f>IF(ROWS(E$11:E16)&gt;COUNTA(Table1[Description]),"",INDEX(Table1[Description],_xlfn.AGGREGATE(15,6,(ROW(Table1[Description])-ROW('Service Request Template'!$A$17)+1)/(Table1[Description]&lt;&gt;""),ROWS(E$11:E16))))</f>
        <v/>
      </c>
      <c r="F80" s="56"/>
      <c r="G80" s="56"/>
    </row>
    <row r="81" spans="1:7" ht="22.15" customHeight="1">
      <c r="A81" s="6" t="str">
        <f>IF(ROWS(A$11:A17)&gt;COUNTA(Table1[Condition name]),"",INDEX(Table1[Condition name],_xlfn.AGGREGATE(15,6,(ROW(Table1[Condition name])-ROW('Service Request Template'!$A$17)+1)/(Table1[Condition name]&lt;&gt;""),ROWS(A$11:A17))))</f>
        <v/>
      </c>
      <c r="B81" s="6" t="str">
        <f>IF(ROWS(B$11:B17)&gt;COUNTA(Table1[Species]),"",INDEX(Table1[Species],_xlfn.AGGREGATE(15,6,(ROW(Table1[Species])-ROW('Service Request Template'!$A$17)+1)/(Table1[Species]&lt;&gt;""),ROWS(B$11:B17))))</f>
        <v/>
      </c>
      <c r="C81" s="6" t="str">
        <f>IF(ROWS(C$11:C17)&gt;COUNTA(Table1[Sample type]),"",INDEX(Table1[Sample type],_xlfn.AGGREGATE(15,6,(ROW(Table1[Sample type])-ROW('Service Request Template'!$A$17)+1)/(Table1[Sample type]&lt;&gt;""),ROWS(C$11:C17))))</f>
        <v/>
      </c>
      <c r="D81" s="6" t="str">
        <f>IF(ROWS(D$11:D17)&gt;COUNTA(Table1[Cell type]),"",INDEX(Table1[Cell type],_xlfn.AGGREGATE(15,6,(ROW(Table1[Cell type])-ROW('Service Request Template'!$A$17)+1)/(Table1[Cell type]&lt;&gt;""),ROWS(D$11:D17))))</f>
        <v/>
      </c>
      <c r="E81" s="56" t="str">
        <f>IF(ROWS(E$11:E17)&gt;COUNTA(Table1[Description]),"",INDEX(Table1[Description],_xlfn.AGGREGATE(15,6,(ROW(Table1[Description])-ROW('Service Request Template'!$A$17)+1)/(Table1[Description]&lt;&gt;""),ROWS(E$11:E17))))</f>
        <v/>
      </c>
      <c r="F81" s="56"/>
      <c r="G81" s="56"/>
    </row>
    <row r="82" spans="1:7" ht="22.15" customHeight="1">
      <c r="A82" s="6" t="str">
        <f>IF(ROWS(A$11:A18)&gt;COUNTA(Table1[Condition name]),"",INDEX(Table1[Condition name],_xlfn.AGGREGATE(15,6,(ROW(Table1[Condition name])-ROW('Service Request Template'!$A$17)+1)/(Table1[Condition name]&lt;&gt;""),ROWS(A$11:A18))))</f>
        <v/>
      </c>
      <c r="B82" s="6" t="str">
        <f>IF(ROWS(B$11:B18)&gt;COUNTA(Table1[Species]),"",INDEX(Table1[Species],_xlfn.AGGREGATE(15,6,(ROW(Table1[Species])-ROW('Service Request Template'!$A$17)+1)/(Table1[Species]&lt;&gt;""),ROWS(B$11:B18))))</f>
        <v/>
      </c>
      <c r="C82" s="6" t="str">
        <f>IF(ROWS(C$11:C18)&gt;COUNTA(Table1[Sample type]),"",INDEX(Table1[Sample type],_xlfn.AGGREGATE(15,6,(ROW(Table1[Sample type])-ROW('Service Request Template'!$A$17)+1)/(Table1[Sample type]&lt;&gt;""),ROWS(C$11:C18))))</f>
        <v/>
      </c>
      <c r="D82" s="6" t="str">
        <f>IF(ROWS(D$11:D18)&gt;COUNTA(Table1[Cell type]),"",INDEX(Table1[Cell type],_xlfn.AGGREGATE(15,6,(ROW(Table1[Cell type])-ROW('Service Request Template'!$A$17)+1)/(Table1[Cell type]&lt;&gt;""),ROWS(D$11:D18))))</f>
        <v/>
      </c>
      <c r="E82" s="56" t="str">
        <f>IF(ROWS(E$11:E18)&gt;COUNTA(Table1[Description]),"",INDEX(Table1[Description],_xlfn.AGGREGATE(15,6,(ROW(Table1[Description])-ROW('Service Request Template'!$A$17)+1)/(Table1[Description]&lt;&gt;""),ROWS(E$11:E18))))</f>
        <v/>
      </c>
      <c r="F82" s="56"/>
      <c r="G82" s="56"/>
    </row>
    <row r="83" spans="1:7" ht="22.15" customHeight="1">
      <c r="A83" s="6" t="str">
        <f>IF(ROWS(A$11:A19)&gt;COUNTA(Table1[Condition name]),"",INDEX(Table1[Condition name],_xlfn.AGGREGATE(15,6,(ROW(Table1[Condition name])-ROW('Service Request Template'!$A$17)+1)/(Table1[Condition name]&lt;&gt;""),ROWS(A$11:A19))))</f>
        <v/>
      </c>
      <c r="B83" s="6" t="str">
        <f>IF(ROWS(B$11:B19)&gt;COUNTA(Table1[Species]),"",INDEX(Table1[Species],_xlfn.AGGREGATE(15,6,(ROW(Table1[Species])-ROW('Service Request Template'!$A$17)+1)/(Table1[Species]&lt;&gt;""),ROWS(B$11:B19))))</f>
        <v/>
      </c>
      <c r="C83" s="6" t="str">
        <f>IF(ROWS(C$11:C19)&gt;COUNTA(Table1[Sample type]),"",INDEX(Table1[Sample type],_xlfn.AGGREGATE(15,6,(ROW(Table1[Sample type])-ROW('Service Request Template'!$A$17)+1)/(Table1[Sample type]&lt;&gt;""),ROWS(C$11:C19))))</f>
        <v/>
      </c>
      <c r="D83" s="6" t="str">
        <f>IF(ROWS(D$11:D19)&gt;COUNTA(Table1[Cell type]),"",INDEX(Table1[Cell type],_xlfn.AGGREGATE(15,6,(ROW(Table1[Cell type])-ROW('Service Request Template'!$A$17)+1)/(Table1[Cell type]&lt;&gt;""),ROWS(D$11:D19))))</f>
        <v/>
      </c>
      <c r="E83" s="56" t="str">
        <f>IF(ROWS(E$11:E19)&gt;COUNTA(Table1[Description]),"",INDEX(Table1[Description],_xlfn.AGGREGATE(15,6,(ROW(Table1[Description])-ROW('Service Request Template'!$A$17)+1)/(Table1[Description]&lt;&gt;""),ROWS(E$11:E19))))</f>
        <v/>
      </c>
      <c r="F83" s="56"/>
      <c r="G83" s="56"/>
    </row>
    <row r="84" spans="1:7" ht="22.15" customHeight="1">
      <c r="A84" s="6" t="str">
        <f>IF(ROWS(A$11:A20)&gt;COUNTA(Table1[Condition name]),"",INDEX(Table1[Condition name],_xlfn.AGGREGATE(15,6,(ROW(Table1[Condition name])-ROW('Service Request Template'!$A$17)+1)/(Table1[Condition name]&lt;&gt;""),ROWS(A$11:A20))))</f>
        <v/>
      </c>
      <c r="B84" s="6" t="str">
        <f>IF(ROWS(B$11:B20)&gt;COUNTA(Table1[Species]),"",INDEX(Table1[Species],_xlfn.AGGREGATE(15,6,(ROW(Table1[Species])-ROW('Service Request Template'!$A$17)+1)/(Table1[Species]&lt;&gt;""),ROWS(B$11:B20))))</f>
        <v/>
      </c>
      <c r="C84" s="6" t="str">
        <f>IF(ROWS(C$11:C20)&gt;COUNTA(Table1[Sample type]),"",INDEX(Table1[Sample type],_xlfn.AGGREGATE(15,6,(ROW(Table1[Sample type])-ROW('Service Request Template'!$A$17)+1)/(Table1[Sample type]&lt;&gt;""),ROWS(C$11:C20))))</f>
        <v/>
      </c>
      <c r="D84" s="6" t="str">
        <f>IF(ROWS(D$11:D20)&gt;COUNTA(Table1[Cell type]),"",INDEX(Table1[Cell type],_xlfn.AGGREGATE(15,6,(ROW(Table1[Cell type])-ROW('Service Request Template'!$A$17)+1)/(Table1[Cell type]&lt;&gt;""),ROWS(D$11:D20))))</f>
        <v/>
      </c>
      <c r="E84" s="56" t="str">
        <f>IF(ROWS(E$11:E20)&gt;COUNTA(Table1[Description]),"",INDEX(Table1[Description],_xlfn.AGGREGATE(15,6,(ROW(Table1[Description])-ROW('Service Request Template'!$A$17)+1)/(Table1[Description]&lt;&gt;""),ROWS(E$11:E20))))</f>
        <v/>
      </c>
      <c r="F84" s="56"/>
      <c r="G84" s="56"/>
    </row>
    <row r="85" spans="1:7" ht="22.15" customHeight="1">
      <c r="A85" s="6" t="str">
        <f>IF(ROWS(A$11:A21)&gt;COUNTA(Table1[Condition name]),"",INDEX(Table1[Condition name],_xlfn.AGGREGATE(15,6,(ROW(Table1[Condition name])-ROW('Service Request Template'!$A$17)+1)/(Table1[Condition name]&lt;&gt;""),ROWS(A$11:A21))))</f>
        <v/>
      </c>
      <c r="B85" s="6" t="str">
        <f>IF(ROWS(B$11:B21)&gt;COUNTA(Table1[Species]),"",INDEX(Table1[Species],_xlfn.AGGREGATE(15,6,(ROW(Table1[Species])-ROW('Service Request Template'!$A$17)+1)/(Table1[Species]&lt;&gt;""),ROWS(B$11:B21))))</f>
        <v/>
      </c>
      <c r="C85" s="6" t="str">
        <f>IF(ROWS(C$11:C21)&gt;COUNTA(Table1[Sample type]),"",INDEX(Table1[Sample type],_xlfn.AGGREGATE(15,6,(ROW(Table1[Sample type])-ROW('Service Request Template'!$A$17)+1)/(Table1[Sample type]&lt;&gt;""),ROWS(C$11:C21))))</f>
        <v/>
      </c>
      <c r="D85" s="6" t="str">
        <f>IF(ROWS(D$11:D21)&gt;COUNTA(Table1[Cell type]),"",INDEX(Table1[Cell type],_xlfn.AGGREGATE(15,6,(ROW(Table1[Cell type])-ROW('Service Request Template'!$A$17)+1)/(Table1[Cell type]&lt;&gt;""),ROWS(D$11:D21))))</f>
        <v/>
      </c>
      <c r="E85" s="56" t="str">
        <f>IF(ROWS(E$11:E21)&gt;COUNTA(Table1[Description]),"",INDEX(Table1[Description],_xlfn.AGGREGATE(15,6,(ROW(Table1[Description])-ROW('Service Request Template'!$A$17)+1)/(Table1[Description]&lt;&gt;""),ROWS(E$11:E21))))</f>
        <v/>
      </c>
      <c r="F85" s="56"/>
      <c r="G85" s="56"/>
    </row>
    <row r="86" spans="1:7" ht="22.15" customHeight="1">
      <c r="A86" s="6" t="str">
        <f>IF(ROWS(A$11:A22)&gt;COUNTA(Table1[Condition name]),"",INDEX(Table1[Condition name],_xlfn.AGGREGATE(15,6,(ROW(Table1[Condition name])-ROW('Service Request Template'!$A$17)+1)/(Table1[Condition name]&lt;&gt;""),ROWS(A$11:A22))))</f>
        <v/>
      </c>
      <c r="B86" s="6" t="str">
        <f>IF(ROWS(B$11:B22)&gt;COUNTA(Table1[Species]),"",INDEX(Table1[Species],_xlfn.AGGREGATE(15,6,(ROW(Table1[Species])-ROW('Service Request Template'!$A$17)+1)/(Table1[Species]&lt;&gt;""),ROWS(B$11:B22))))</f>
        <v/>
      </c>
      <c r="C86" s="6" t="str">
        <f>IF(ROWS(C$11:C22)&gt;COUNTA(Table1[Sample type]),"",INDEX(Table1[Sample type],_xlfn.AGGREGATE(15,6,(ROW(Table1[Sample type])-ROW('Service Request Template'!$A$17)+1)/(Table1[Sample type]&lt;&gt;""),ROWS(C$11:C22))))</f>
        <v/>
      </c>
      <c r="D86" s="6" t="str">
        <f>IF(ROWS(D$11:D22)&gt;COUNTA(Table1[Cell type]),"",INDEX(Table1[Cell type],_xlfn.AGGREGATE(15,6,(ROW(Table1[Cell type])-ROW('Service Request Template'!$A$17)+1)/(Table1[Cell type]&lt;&gt;""),ROWS(D$11:D22))))</f>
        <v/>
      </c>
      <c r="E86" s="56" t="str">
        <f>IF(ROWS(E$11:E22)&gt;COUNTA(Table1[Description]),"",INDEX(Table1[Description],_xlfn.AGGREGATE(15,6,(ROW(Table1[Description])-ROW('Service Request Template'!$A$17)+1)/(Table1[Description]&lt;&gt;""),ROWS(E$11:E22))))</f>
        <v/>
      </c>
      <c r="F86" s="56"/>
      <c r="G86" s="56"/>
    </row>
    <row r="87" spans="1:7" ht="22.15" customHeight="1">
      <c r="A87" s="6" t="str">
        <f>IF(ROWS(A$11:A23)&gt;COUNTA(Table1[Condition name]),"",INDEX(Table1[Condition name],_xlfn.AGGREGATE(15,6,(ROW(Table1[Condition name])-ROW('Service Request Template'!$A$17)+1)/(Table1[Condition name]&lt;&gt;""),ROWS(A$11:A23))))</f>
        <v/>
      </c>
      <c r="B87" s="6" t="str">
        <f>IF(ROWS(B$11:B23)&gt;COUNTA(Table1[Species]),"",INDEX(Table1[Species],_xlfn.AGGREGATE(15,6,(ROW(Table1[Species])-ROW('Service Request Template'!$A$17)+1)/(Table1[Species]&lt;&gt;""),ROWS(B$11:B23))))</f>
        <v/>
      </c>
      <c r="C87" s="6" t="str">
        <f>IF(ROWS(C$11:C23)&gt;COUNTA(Table1[Sample type]),"",INDEX(Table1[Sample type],_xlfn.AGGREGATE(15,6,(ROW(Table1[Sample type])-ROW('Service Request Template'!$A$17)+1)/(Table1[Sample type]&lt;&gt;""),ROWS(C$11:C23))))</f>
        <v/>
      </c>
      <c r="D87" s="6" t="str">
        <f>IF(ROWS(D$11:D23)&gt;COUNTA(Table1[Cell type]),"",INDEX(Table1[Cell type],_xlfn.AGGREGATE(15,6,(ROW(Table1[Cell type])-ROW('Service Request Template'!$A$17)+1)/(Table1[Cell type]&lt;&gt;""),ROWS(D$11:D23))))</f>
        <v/>
      </c>
      <c r="E87" s="56" t="str">
        <f>IF(ROWS(E$11:E23)&gt;COUNTA(Table1[Description]),"",INDEX(Table1[Description],_xlfn.AGGREGATE(15,6,(ROW(Table1[Description])-ROW('Service Request Template'!$A$17)+1)/(Table1[Description]&lt;&gt;""),ROWS(E$11:E23))))</f>
        <v/>
      </c>
      <c r="F87" s="56"/>
      <c r="G87" s="56"/>
    </row>
    <row r="88" spans="1:7" ht="22.15" customHeight="1">
      <c r="A88" s="6" t="str">
        <f>IF(ROWS(A$11:A24)&gt;COUNTA(Table1[Condition name]),"",INDEX(Table1[Condition name],_xlfn.AGGREGATE(15,6,(ROW(Table1[Condition name])-ROW('Service Request Template'!$A$17)+1)/(Table1[Condition name]&lt;&gt;""),ROWS(A$11:A24))))</f>
        <v/>
      </c>
      <c r="B88" s="6" t="str">
        <f>IF(ROWS(B$11:B24)&gt;COUNTA(Table1[Species]),"",INDEX(Table1[Species],_xlfn.AGGREGATE(15,6,(ROW(Table1[Species])-ROW('Service Request Template'!$A$17)+1)/(Table1[Species]&lt;&gt;""),ROWS(B$11:B24))))</f>
        <v/>
      </c>
      <c r="C88" s="6" t="str">
        <f>IF(ROWS(C$11:C24)&gt;COUNTA(Table1[Sample type]),"",INDEX(Table1[Sample type],_xlfn.AGGREGATE(15,6,(ROW(Table1[Sample type])-ROW('Service Request Template'!$A$17)+1)/(Table1[Sample type]&lt;&gt;""),ROWS(C$11:C24))))</f>
        <v/>
      </c>
      <c r="D88" s="6" t="str">
        <f>IF(ROWS(D$11:D24)&gt;COUNTA(Table1[Cell type]),"",INDEX(Table1[Cell type],_xlfn.AGGREGATE(15,6,(ROW(Table1[Cell type])-ROW('Service Request Template'!$A$17)+1)/(Table1[Cell type]&lt;&gt;""),ROWS(D$11:D24))))</f>
        <v/>
      </c>
      <c r="E88" s="56" t="str">
        <f>IF(ROWS(E$11:E24)&gt;COUNTA(Table1[Description]),"",INDEX(Table1[Description],_xlfn.AGGREGATE(15,6,(ROW(Table1[Description])-ROW('Service Request Template'!$A$17)+1)/(Table1[Description]&lt;&gt;""),ROWS(E$11:E24))))</f>
        <v/>
      </c>
      <c r="F88" s="56"/>
      <c r="G88" s="56"/>
    </row>
    <row r="89" spans="1:7" ht="22.15" customHeight="1">
      <c r="A89" s="6" t="str">
        <f>IF(ROWS(A$11:A25)&gt;COUNTA(Table1[Condition name]),"",INDEX(Table1[Condition name],_xlfn.AGGREGATE(15,6,(ROW(Table1[Condition name])-ROW('Service Request Template'!$A$17)+1)/(Table1[Condition name]&lt;&gt;""),ROWS(A$11:A25))))</f>
        <v/>
      </c>
      <c r="B89" s="6" t="str">
        <f>IF(ROWS(B$11:B25)&gt;COUNTA(Table1[Species]),"",INDEX(Table1[Species],_xlfn.AGGREGATE(15,6,(ROW(Table1[Species])-ROW('Service Request Template'!$A$17)+1)/(Table1[Species]&lt;&gt;""),ROWS(B$11:B25))))</f>
        <v/>
      </c>
      <c r="C89" s="6" t="str">
        <f>IF(ROWS(C$11:C25)&gt;COUNTA(Table1[Sample type]),"",INDEX(Table1[Sample type],_xlfn.AGGREGATE(15,6,(ROW(Table1[Sample type])-ROW('Service Request Template'!$A$17)+1)/(Table1[Sample type]&lt;&gt;""),ROWS(C$11:C25))))</f>
        <v/>
      </c>
      <c r="D89" s="6" t="str">
        <f>IF(ROWS(D$11:D25)&gt;COUNTA(Table1[Cell type]),"",INDEX(Table1[Cell type],_xlfn.AGGREGATE(15,6,(ROW(Table1[Cell type])-ROW('Service Request Template'!$A$17)+1)/(Table1[Cell type]&lt;&gt;""),ROWS(D$11:D25))))</f>
        <v/>
      </c>
      <c r="E89" s="56" t="str">
        <f>IF(ROWS(E$11:E25)&gt;COUNTA(Table1[Description]),"",INDEX(Table1[Description],_xlfn.AGGREGATE(15,6,(ROW(Table1[Description])-ROW('Service Request Template'!$A$17)+1)/(Table1[Description]&lt;&gt;""),ROWS(E$11:E25))))</f>
        <v/>
      </c>
      <c r="F89" s="56"/>
      <c r="G89" s="56"/>
    </row>
    <row r="90" spans="1:7" ht="22.15" customHeight="1">
      <c r="A90" s="6" t="str">
        <f>IF(ROWS(A$11:A26)&gt;COUNTA(Table1[Condition name]),"",INDEX(Table1[Condition name],_xlfn.AGGREGATE(15,6,(ROW(Table1[Condition name])-ROW('Service Request Template'!$A$17)+1)/(Table1[Condition name]&lt;&gt;""),ROWS(A$11:A26))))</f>
        <v/>
      </c>
      <c r="B90" s="6" t="str">
        <f>IF(ROWS(B$11:B26)&gt;COUNTA(Table1[Species]),"",INDEX(Table1[Species],_xlfn.AGGREGATE(15,6,(ROW(Table1[Species])-ROW('Service Request Template'!$A$17)+1)/(Table1[Species]&lt;&gt;""),ROWS(B$11:B26))))</f>
        <v/>
      </c>
      <c r="C90" s="6" t="str">
        <f>IF(ROWS(C$11:C26)&gt;COUNTA(Table1[Sample type]),"",INDEX(Table1[Sample type],_xlfn.AGGREGATE(15,6,(ROW(Table1[Sample type])-ROW('Service Request Template'!$A$17)+1)/(Table1[Sample type]&lt;&gt;""),ROWS(C$11:C26))))</f>
        <v/>
      </c>
      <c r="D90" s="6" t="str">
        <f>IF(ROWS(D$11:D26)&gt;COUNTA(Table1[Cell type]),"",INDEX(Table1[Cell type],_xlfn.AGGREGATE(15,6,(ROW(Table1[Cell type])-ROW('Service Request Template'!$A$17)+1)/(Table1[Cell type]&lt;&gt;""),ROWS(D$11:D26))))</f>
        <v/>
      </c>
      <c r="E90" s="56" t="str">
        <f>IF(ROWS(E$11:E26)&gt;COUNTA(Table1[Description]),"",INDEX(Table1[Description],_xlfn.AGGREGATE(15,6,(ROW(Table1[Description])-ROW('Service Request Template'!$A$17)+1)/(Table1[Description]&lt;&gt;""),ROWS(E$11:E26))))</f>
        <v/>
      </c>
      <c r="F90" s="56"/>
      <c r="G90" s="56"/>
    </row>
    <row r="91" spans="1:7" ht="22.15" customHeight="1">
      <c r="A91" s="6" t="str">
        <f>IF(ROWS(A$11:A27)&gt;COUNTA(Table1[Condition name]),"",INDEX(Table1[Condition name],_xlfn.AGGREGATE(15,6,(ROW(Table1[Condition name])-ROW('Service Request Template'!$A$17)+1)/(Table1[Condition name]&lt;&gt;""),ROWS(A$11:A27))))</f>
        <v/>
      </c>
      <c r="B91" s="6" t="str">
        <f>IF(ROWS(B$11:B27)&gt;COUNTA(Table1[Species]),"",INDEX(Table1[Species],_xlfn.AGGREGATE(15,6,(ROW(Table1[Species])-ROW('Service Request Template'!$A$17)+1)/(Table1[Species]&lt;&gt;""),ROWS(B$11:B27))))</f>
        <v/>
      </c>
      <c r="C91" s="6" t="str">
        <f>IF(ROWS(C$11:C27)&gt;COUNTA(Table1[Sample type]),"",INDEX(Table1[Sample type],_xlfn.AGGREGATE(15,6,(ROW(Table1[Sample type])-ROW('Service Request Template'!$A$17)+1)/(Table1[Sample type]&lt;&gt;""),ROWS(C$11:C27))))</f>
        <v/>
      </c>
      <c r="D91" s="6" t="str">
        <f>IF(ROWS(D$11:D27)&gt;COUNTA(Table1[Cell type]),"",INDEX(Table1[Cell type],_xlfn.AGGREGATE(15,6,(ROW(Table1[Cell type])-ROW('Service Request Template'!$A$17)+1)/(Table1[Cell type]&lt;&gt;""),ROWS(D$11:D27))))</f>
        <v/>
      </c>
      <c r="E91" s="56" t="str">
        <f>IF(ROWS(E$11:E27)&gt;COUNTA(Table1[Description]),"",INDEX(Table1[Description],_xlfn.AGGREGATE(15,6,(ROW(Table1[Description])-ROW('Service Request Template'!$A$17)+1)/(Table1[Description]&lt;&gt;""),ROWS(E$11:E27))))</f>
        <v/>
      </c>
      <c r="F91" s="56"/>
      <c r="G91" s="56"/>
    </row>
    <row r="92" spans="1:7" ht="22.15" customHeight="1">
      <c r="A92" s="6" t="str">
        <f>IF(ROWS(A$11:A28)&gt;COUNTA(Table1[Condition name]),"",INDEX(Table1[Condition name],_xlfn.AGGREGATE(15,6,(ROW(Table1[Condition name])-ROW('Service Request Template'!$A$17)+1)/(Table1[Condition name]&lt;&gt;""),ROWS(A$11:A28))))</f>
        <v/>
      </c>
      <c r="B92" s="6" t="str">
        <f>IF(ROWS(B$11:B28)&gt;COUNTA(Table1[Species]),"",INDEX(Table1[Species],_xlfn.AGGREGATE(15,6,(ROW(Table1[Species])-ROW('Service Request Template'!$A$17)+1)/(Table1[Species]&lt;&gt;""),ROWS(B$11:B28))))</f>
        <v/>
      </c>
      <c r="C92" s="6" t="str">
        <f>IF(ROWS(C$11:C28)&gt;COUNTA(Table1[Sample type]),"",INDEX(Table1[Sample type],_xlfn.AGGREGATE(15,6,(ROW(Table1[Sample type])-ROW('Service Request Template'!$A$17)+1)/(Table1[Sample type]&lt;&gt;""),ROWS(C$11:C28))))</f>
        <v/>
      </c>
      <c r="D92" s="6" t="str">
        <f>IF(ROWS(D$11:D28)&gt;COUNTA(Table1[Cell type]),"",INDEX(Table1[Cell type],_xlfn.AGGREGATE(15,6,(ROW(Table1[Cell type])-ROW('Service Request Template'!$A$17)+1)/(Table1[Cell type]&lt;&gt;""),ROWS(D$11:D28))))</f>
        <v/>
      </c>
      <c r="E92" s="56" t="str">
        <f>IF(ROWS(E$11:E28)&gt;COUNTA(Table1[Description]),"",INDEX(Table1[Description],_xlfn.AGGREGATE(15,6,(ROW(Table1[Description])-ROW('Service Request Template'!$A$17)+1)/(Table1[Description]&lt;&gt;""),ROWS(E$11:E28))))</f>
        <v/>
      </c>
      <c r="F92" s="56"/>
      <c r="G92" s="56"/>
    </row>
    <row r="93" spans="1:7" ht="22.15" customHeight="1">
      <c r="A93" s="6" t="str">
        <f>IF(ROWS(A$11:A29)&gt;COUNTA(Table1[Condition name]),"",INDEX(Table1[Condition name],_xlfn.AGGREGATE(15,6,(ROW(Table1[Condition name])-ROW('Service Request Template'!$A$17)+1)/(Table1[Condition name]&lt;&gt;""),ROWS(A$11:A29))))</f>
        <v/>
      </c>
      <c r="B93" s="6" t="str">
        <f>IF(ROWS(B$11:B29)&gt;COUNTA(Table1[Species]),"",INDEX(Table1[Species],_xlfn.AGGREGATE(15,6,(ROW(Table1[Species])-ROW('Service Request Template'!$A$17)+1)/(Table1[Species]&lt;&gt;""),ROWS(B$11:B29))))</f>
        <v/>
      </c>
      <c r="C93" s="6" t="str">
        <f>IF(ROWS(C$11:C29)&gt;COUNTA(Table1[Sample type]),"",INDEX(Table1[Sample type],_xlfn.AGGREGATE(15,6,(ROW(Table1[Sample type])-ROW('Service Request Template'!$A$17)+1)/(Table1[Sample type]&lt;&gt;""),ROWS(C$11:C29))))</f>
        <v/>
      </c>
      <c r="D93" s="6" t="str">
        <f>IF(ROWS(D$11:D29)&gt;COUNTA(Table1[Cell type]),"",INDEX(Table1[Cell type],_xlfn.AGGREGATE(15,6,(ROW(Table1[Cell type])-ROW('Service Request Template'!$A$17)+1)/(Table1[Cell type]&lt;&gt;""),ROWS(D$11:D29))))</f>
        <v/>
      </c>
      <c r="E93" s="56" t="str">
        <f>IF(ROWS(E$11:E29)&gt;COUNTA(Table1[Description]),"",INDEX(Table1[Description],_xlfn.AGGREGATE(15,6,(ROW(Table1[Description])-ROW('Service Request Template'!$A$17)+1)/(Table1[Description]&lt;&gt;""),ROWS(E$11:E29))))</f>
        <v/>
      </c>
      <c r="F93" s="56"/>
      <c r="G93" s="56"/>
    </row>
    <row r="94" spans="1:7" ht="22.15" customHeight="1">
      <c r="A94" s="6" t="str">
        <f>IF(ROWS(A$11:A30)&gt;COUNTA(Table1[Condition name]),"",INDEX(Table1[Condition name],_xlfn.AGGREGATE(15,6,(ROW(Table1[Condition name])-ROW('Service Request Template'!$A$17)+1)/(Table1[Condition name]&lt;&gt;""),ROWS(A$11:A30))))</f>
        <v/>
      </c>
      <c r="B94" s="6" t="str">
        <f>IF(ROWS(B$11:B30)&gt;COUNTA(Table1[Species]),"",INDEX(Table1[Species],_xlfn.AGGREGATE(15,6,(ROW(Table1[Species])-ROW('Service Request Template'!$A$17)+1)/(Table1[Species]&lt;&gt;""),ROWS(B$11:B30))))</f>
        <v/>
      </c>
      <c r="C94" s="6" t="str">
        <f>IF(ROWS(C$11:C30)&gt;COUNTA(Table1[Sample type]),"",INDEX(Table1[Sample type],_xlfn.AGGREGATE(15,6,(ROW(Table1[Sample type])-ROW('Service Request Template'!$A$17)+1)/(Table1[Sample type]&lt;&gt;""),ROWS(C$11:C30))))</f>
        <v/>
      </c>
      <c r="D94" s="6" t="str">
        <f>IF(ROWS(D$11:D30)&gt;COUNTA(Table1[Cell type]),"",INDEX(Table1[Cell type],_xlfn.AGGREGATE(15,6,(ROW(Table1[Cell type])-ROW('Service Request Template'!$A$17)+1)/(Table1[Cell type]&lt;&gt;""),ROWS(D$11:D30))))</f>
        <v/>
      </c>
      <c r="E94" s="56" t="str">
        <f>IF(ROWS(E$11:E30)&gt;COUNTA(Table1[Description]),"",INDEX(Table1[Description],_xlfn.AGGREGATE(15,6,(ROW(Table1[Description])-ROW('Service Request Template'!$A$17)+1)/(Table1[Description]&lt;&gt;""),ROWS(E$11:E30))))</f>
        <v/>
      </c>
      <c r="F94" s="56"/>
      <c r="G94" s="56"/>
    </row>
    <row r="95" spans="1:7" ht="22.15" customHeight="1">
      <c r="A95" s="6" t="str">
        <f>IF(ROWS(A$11:A31)&gt;COUNTA(Table1[Condition name]),"",INDEX(Table1[Condition name],_xlfn.AGGREGATE(15,6,(ROW(Table1[Condition name])-ROW('Service Request Template'!$A$17)+1)/(Table1[Condition name]&lt;&gt;""),ROWS(A$11:A31))))</f>
        <v/>
      </c>
      <c r="B95" s="6" t="str">
        <f>IF(ROWS(B$11:B31)&gt;COUNTA(Table1[Species]),"",INDEX(Table1[Species],_xlfn.AGGREGATE(15,6,(ROW(Table1[Species])-ROW('Service Request Template'!$A$17)+1)/(Table1[Species]&lt;&gt;""),ROWS(B$11:B31))))</f>
        <v/>
      </c>
      <c r="C95" s="6" t="str">
        <f>IF(ROWS(C$11:C31)&gt;COUNTA(Table1[Sample type]),"",INDEX(Table1[Sample type],_xlfn.AGGREGATE(15,6,(ROW(Table1[Sample type])-ROW('Service Request Template'!$A$17)+1)/(Table1[Sample type]&lt;&gt;""),ROWS(C$11:C31))))</f>
        <v/>
      </c>
      <c r="D95" s="6" t="str">
        <f>IF(ROWS(D$11:D31)&gt;COUNTA(Table1[Cell type]),"",INDEX(Table1[Cell type],_xlfn.AGGREGATE(15,6,(ROW(Table1[Cell type])-ROW('Service Request Template'!$A$17)+1)/(Table1[Cell type]&lt;&gt;""),ROWS(D$11:D31))))</f>
        <v/>
      </c>
      <c r="E95" s="56" t="str">
        <f>IF(ROWS(E$11:E31)&gt;COUNTA(Table1[Description]),"",INDEX(Table1[Description],_xlfn.AGGREGATE(15,6,(ROW(Table1[Description])-ROW('Service Request Template'!$A$17)+1)/(Table1[Description]&lt;&gt;""),ROWS(E$11:E31))))</f>
        <v/>
      </c>
      <c r="F95" s="56"/>
      <c r="G95" s="56"/>
    </row>
    <row r="96" spans="1:7" ht="22.15" customHeight="1">
      <c r="A96" s="6" t="str">
        <f>IF(ROWS(A$11:A32)&gt;COUNTA(Table1[Condition name]),"",INDEX(Table1[Condition name],_xlfn.AGGREGATE(15,6,(ROW(Table1[Condition name])-ROW('Service Request Template'!$A$17)+1)/(Table1[Condition name]&lt;&gt;""),ROWS(A$11:A32))))</f>
        <v/>
      </c>
      <c r="B96" s="6" t="str">
        <f>IF(ROWS(B$11:B32)&gt;COUNTA(Table1[Species]),"",INDEX(Table1[Species],_xlfn.AGGREGATE(15,6,(ROW(Table1[Species])-ROW('Service Request Template'!$A$17)+1)/(Table1[Species]&lt;&gt;""),ROWS(B$11:B32))))</f>
        <v/>
      </c>
      <c r="C96" s="6" t="str">
        <f>IF(ROWS(C$11:C32)&gt;COUNTA(Table1[Sample type]),"",INDEX(Table1[Sample type],_xlfn.AGGREGATE(15,6,(ROW(Table1[Sample type])-ROW('Service Request Template'!$A$17)+1)/(Table1[Sample type]&lt;&gt;""),ROWS(C$11:C32))))</f>
        <v/>
      </c>
      <c r="D96" s="6" t="str">
        <f>IF(ROWS(D$11:D32)&gt;COUNTA(Table1[Cell type]),"",INDEX(Table1[Cell type],_xlfn.AGGREGATE(15,6,(ROW(Table1[Cell type])-ROW('Service Request Template'!$A$17)+1)/(Table1[Cell type]&lt;&gt;""),ROWS(D$11:D32))))</f>
        <v/>
      </c>
      <c r="E96" s="56" t="str">
        <f>IF(ROWS(E$11:E32)&gt;COUNTA(Table1[Description]),"",INDEX(Table1[Description],_xlfn.AGGREGATE(15,6,(ROW(Table1[Description])-ROW('Service Request Template'!$A$17)+1)/(Table1[Description]&lt;&gt;""),ROWS(E$11:E32))))</f>
        <v/>
      </c>
      <c r="F96" s="56"/>
      <c r="G96" s="56"/>
    </row>
    <row r="97" spans="1:7" ht="22.15" customHeight="1">
      <c r="A97" s="6" t="str">
        <f>IF(ROWS(A$11:A33)&gt;COUNTA(Table1[Condition name]),"",INDEX(Table1[Condition name],_xlfn.AGGREGATE(15,6,(ROW(Table1[Condition name])-ROW('Service Request Template'!$A$17)+1)/(Table1[Condition name]&lt;&gt;""),ROWS(A$11:A33))))</f>
        <v/>
      </c>
      <c r="B97" s="6" t="str">
        <f>IF(ROWS(B$11:B33)&gt;COUNTA(Table1[Species]),"",INDEX(Table1[Species],_xlfn.AGGREGATE(15,6,(ROW(Table1[Species])-ROW('Service Request Template'!$A$17)+1)/(Table1[Species]&lt;&gt;""),ROWS(B$11:B33))))</f>
        <v/>
      </c>
      <c r="C97" s="6" t="str">
        <f>IF(ROWS(C$11:C33)&gt;COUNTA(Table1[Sample type]),"",INDEX(Table1[Sample type],_xlfn.AGGREGATE(15,6,(ROW(Table1[Sample type])-ROW('Service Request Template'!$A$17)+1)/(Table1[Sample type]&lt;&gt;""),ROWS(C$11:C33))))</f>
        <v/>
      </c>
      <c r="D97" s="6" t="str">
        <f>IF(ROWS(D$11:D33)&gt;COUNTA(Table1[Cell type]),"",INDEX(Table1[Cell type],_xlfn.AGGREGATE(15,6,(ROW(Table1[Cell type])-ROW('Service Request Template'!$A$17)+1)/(Table1[Cell type]&lt;&gt;""),ROWS(D$11:D33))))</f>
        <v/>
      </c>
      <c r="E97" s="56" t="str">
        <f>IF(ROWS(E$11:E33)&gt;COUNTA(Table1[Description]),"",INDEX(Table1[Description],_xlfn.AGGREGATE(15,6,(ROW(Table1[Description])-ROW('Service Request Template'!$A$17)+1)/(Table1[Description]&lt;&gt;""),ROWS(E$11:E33))))</f>
        <v/>
      </c>
      <c r="F97" s="56"/>
      <c r="G97" s="56"/>
    </row>
    <row r="98" spans="1:7" ht="22.15" customHeight="1">
      <c r="A98" s="6" t="str">
        <f>IF(ROWS(A$11:A34)&gt;COUNTA(Table1[Condition name]),"",INDEX(Table1[Condition name],_xlfn.AGGREGATE(15,6,(ROW(Table1[Condition name])-ROW('Service Request Template'!$A$17)+1)/(Table1[Condition name]&lt;&gt;""),ROWS(A$11:A34))))</f>
        <v/>
      </c>
      <c r="B98" s="6" t="str">
        <f>IF(ROWS(B$11:B34)&gt;COUNTA(Table1[Species]),"",INDEX(Table1[Species],_xlfn.AGGREGATE(15,6,(ROW(Table1[Species])-ROW('Service Request Template'!$A$17)+1)/(Table1[Species]&lt;&gt;""),ROWS(B$11:B34))))</f>
        <v/>
      </c>
      <c r="C98" s="6" t="str">
        <f>IF(ROWS(C$11:C34)&gt;COUNTA(Table1[Sample type]),"",INDEX(Table1[Sample type],_xlfn.AGGREGATE(15,6,(ROW(Table1[Sample type])-ROW('Service Request Template'!$A$17)+1)/(Table1[Sample type]&lt;&gt;""),ROWS(C$11:C34))))</f>
        <v/>
      </c>
      <c r="D98" s="6" t="str">
        <f>IF(ROWS(D$11:D34)&gt;COUNTA(Table1[Cell type]),"",INDEX(Table1[Cell type],_xlfn.AGGREGATE(15,6,(ROW(Table1[Cell type])-ROW('Service Request Template'!$A$17)+1)/(Table1[Cell type]&lt;&gt;""),ROWS(D$11:D34))))</f>
        <v/>
      </c>
      <c r="E98" s="56" t="str">
        <f>IF(ROWS(E$11:E34)&gt;COUNTA(Table1[Description]),"",INDEX(Table1[Description],_xlfn.AGGREGATE(15,6,(ROW(Table1[Description])-ROW('Service Request Template'!$A$17)+1)/(Table1[Description]&lt;&gt;""),ROWS(E$11:E34))))</f>
        <v/>
      </c>
      <c r="F98" s="56"/>
      <c r="G98" s="56"/>
    </row>
    <row r="99" spans="1:7" ht="22.15" customHeight="1">
      <c r="A99" s="6" t="str">
        <f>IF(ROWS(A$11:A35)&gt;COUNTA(Table1[Condition name]),"",INDEX(Table1[Condition name],_xlfn.AGGREGATE(15,6,(ROW(Table1[Condition name])-ROW('Service Request Template'!$A$17)+1)/(Table1[Condition name]&lt;&gt;""),ROWS(A$11:A35))))</f>
        <v/>
      </c>
      <c r="B99" s="6" t="str">
        <f>IF(ROWS(B$11:B35)&gt;COUNTA(Table1[Species]),"",INDEX(Table1[Species],_xlfn.AGGREGATE(15,6,(ROW(Table1[Species])-ROW('Service Request Template'!$A$17)+1)/(Table1[Species]&lt;&gt;""),ROWS(B$11:B35))))</f>
        <v/>
      </c>
      <c r="C99" s="6" t="str">
        <f>IF(ROWS(C$11:C35)&gt;COUNTA(Table1[Sample type]),"",INDEX(Table1[Sample type],_xlfn.AGGREGATE(15,6,(ROW(Table1[Sample type])-ROW('Service Request Template'!$A$17)+1)/(Table1[Sample type]&lt;&gt;""),ROWS(C$11:C35))))</f>
        <v/>
      </c>
      <c r="D99" s="6" t="str">
        <f>IF(ROWS(D$11:D35)&gt;COUNTA(Table1[Cell type]),"",INDEX(Table1[Cell type],_xlfn.AGGREGATE(15,6,(ROW(Table1[Cell type])-ROW('Service Request Template'!$A$17)+1)/(Table1[Cell type]&lt;&gt;""),ROWS(D$11:D35))))</f>
        <v/>
      </c>
      <c r="E99" s="56" t="str">
        <f>IF(ROWS(E$11:E35)&gt;COUNTA(Table1[Description]),"",INDEX(Table1[Description],_xlfn.AGGREGATE(15,6,(ROW(Table1[Description])-ROW('Service Request Template'!$A$17)+1)/(Table1[Description]&lt;&gt;""),ROWS(E$11:E35))))</f>
        <v/>
      </c>
      <c r="F99" s="56"/>
      <c r="G99" s="56"/>
    </row>
    <row r="100" spans="1:7" ht="22.15" customHeight="1">
      <c r="A100" s="6" t="str">
        <f>IF(ROWS(A$11:A36)&gt;COUNTA(Table1[Condition name]),"",INDEX(Table1[Condition name],_xlfn.AGGREGATE(15,6,(ROW(Table1[Condition name])-ROW('Service Request Template'!$A$17)+1)/(Table1[Condition name]&lt;&gt;""),ROWS(A$11:A36))))</f>
        <v/>
      </c>
      <c r="B100" s="6" t="str">
        <f>IF(ROWS(B$11:B36)&gt;COUNTA(Table1[Species]),"",INDEX(Table1[Species],_xlfn.AGGREGATE(15,6,(ROW(Table1[Species])-ROW('Service Request Template'!$A$17)+1)/(Table1[Species]&lt;&gt;""),ROWS(B$11:B36))))</f>
        <v/>
      </c>
      <c r="C100" s="6" t="str">
        <f>IF(ROWS(C$11:C36)&gt;COUNTA(Table1[Sample type]),"",INDEX(Table1[Sample type],_xlfn.AGGREGATE(15,6,(ROW(Table1[Sample type])-ROW('Service Request Template'!$A$17)+1)/(Table1[Sample type]&lt;&gt;""),ROWS(C$11:C36))))</f>
        <v/>
      </c>
      <c r="D100" s="6" t="str">
        <f>IF(ROWS(D$11:D36)&gt;COUNTA(Table1[Cell type]),"",INDEX(Table1[Cell type],_xlfn.AGGREGATE(15,6,(ROW(Table1[Cell type])-ROW('Service Request Template'!$A$17)+1)/(Table1[Cell type]&lt;&gt;""),ROWS(D$11:D36))))</f>
        <v/>
      </c>
      <c r="E100" s="56" t="str">
        <f>IF(ROWS(E$11:E36)&gt;COUNTA(Table1[Description]),"",INDEX(Table1[Description],_xlfn.AGGREGATE(15,6,(ROW(Table1[Description])-ROW('Service Request Template'!$A$17)+1)/(Table1[Description]&lt;&gt;""),ROWS(E$11:E36))))</f>
        <v/>
      </c>
      <c r="F100" s="56"/>
      <c r="G100" s="56"/>
    </row>
    <row r="101" spans="1:7" ht="22.15" customHeight="1">
      <c r="A101" s="6" t="str">
        <f>IF(ROWS(A$11:A37)&gt;COUNTA(Table1[Condition name]),"",INDEX(Table1[Condition name],_xlfn.AGGREGATE(15,6,(ROW(Table1[Condition name])-ROW('Service Request Template'!$A$17)+1)/(Table1[Condition name]&lt;&gt;""),ROWS(A$11:A37))))</f>
        <v/>
      </c>
      <c r="B101" s="6" t="str">
        <f>IF(ROWS(B$11:B37)&gt;COUNTA(Table1[Species]),"",INDEX(Table1[Species],_xlfn.AGGREGATE(15,6,(ROW(Table1[Species])-ROW('Service Request Template'!$A$17)+1)/(Table1[Species]&lt;&gt;""),ROWS(B$11:B37))))</f>
        <v/>
      </c>
      <c r="C101" s="6" t="str">
        <f>IF(ROWS(C$11:C37)&gt;COUNTA(Table1[Sample type]),"",INDEX(Table1[Sample type],_xlfn.AGGREGATE(15,6,(ROW(Table1[Sample type])-ROW('Service Request Template'!$A$17)+1)/(Table1[Sample type]&lt;&gt;""),ROWS(C$11:C37))))</f>
        <v/>
      </c>
      <c r="D101" s="6" t="str">
        <f>IF(ROWS(D$11:D37)&gt;COUNTA(Table1[Cell type]),"",INDEX(Table1[Cell type],_xlfn.AGGREGATE(15,6,(ROW(Table1[Cell type])-ROW('Service Request Template'!$A$17)+1)/(Table1[Cell type]&lt;&gt;""),ROWS(D$11:D37))))</f>
        <v/>
      </c>
      <c r="E101" s="56" t="str">
        <f>IF(ROWS(E$11:E37)&gt;COUNTA(Table1[Description]),"",INDEX(Table1[Description],_xlfn.AGGREGATE(15,6,(ROW(Table1[Description])-ROW('Service Request Template'!$A$17)+1)/(Table1[Description]&lt;&gt;""),ROWS(E$11:E37))))</f>
        <v/>
      </c>
      <c r="F101" s="56"/>
      <c r="G101" s="56"/>
    </row>
    <row r="102" spans="1:7" ht="22.15" customHeight="1">
      <c r="A102" s="6" t="str">
        <f>IF(ROWS(A$11:A38)&gt;COUNTA(Table1[Condition name]),"",INDEX(Table1[Condition name],_xlfn.AGGREGATE(15,6,(ROW(Table1[Condition name])-ROW('Service Request Template'!$A$17)+1)/(Table1[Condition name]&lt;&gt;""),ROWS(A$11:A38))))</f>
        <v/>
      </c>
      <c r="B102" s="6" t="str">
        <f>IF(ROWS(B$11:B38)&gt;COUNTA(Table1[Species]),"",INDEX(Table1[Species],_xlfn.AGGREGATE(15,6,(ROW(Table1[Species])-ROW('Service Request Template'!$A$17)+1)/(Table1[Species]&lt;&gt;""),ROWS(B$11:B38))))</f>
        <v/>
      </c>
      <c r="C102" s="6" t="str">
        <f>IF(ROWS(C$11:C38)&gt;COUNTA(Table1[Sample type]),"",INDEX(Table1[Sample type],_xlfn.AGGREGATE(15,6,(ROW(Table1[Sample type])-ROW('Service Request Template'!$A$17)+1)/(Table1[Sample type]&lt;&gt;""),ROWS(C$11:C38))))</f>
        <v/>
      </c>
      <c r="D102" s="6" t="str">
        <f>IF(ROWS(D$11:D38)&gt;COUNTA(Table1[Cell type]),"",INDEX(Table1[Cell type],_xlfn.AGGREGATE(15,6,(ROW(Table1[Cell type])-ROW('Service Request Template'!$A$17)+1)/(Table1[Cell type]&lt;&gt;""),ROWS(D$11:D38))))</f>
        <v/>
      </c>
      <c r="E102" s="56" t="str">
        <f>IF(ROWS(E$11:E38)&gt;COUNTA(Table1[Description]),"",INDEX(Table1[Description],_xlfn.AGGREGATE(15,6,(ROW(Table1[Description])-ROW('Service Request Template'!$A$17)+1)/(Table1[Description]&lt;&gt;""),ROWS(E$11:E38))))</f>
        <v/>
      </c>
      <c r="F102" s="56"/>
      <c r="G102" s="56"/>
    </row>
    <row r="103" spans="1:7" ht="22.15" customHeight="1">
      <c r="A103" s="6" t="str">
        <f>IF(ROWS(A$11:A39)&gt;COUNTA(Table1[Condition name]),"",INDEX(Table1[Condition name],_xlfn.AGGREGATE(15,6,(ROW(Table1[Condition name])-ROW('Service Request Template'!$A$17)+1)/(Table1[Condition name]&lt;&gt;""),ROWS(A$11:A39))))</f>
        <v/>
      </c>
      <c r="B103" s="6" t="str">
        <f>IF(ROWS(B$11:B39)&gt;COUNTA(Table1[Species]),"",INDEX(Table1[Species],_xlfn.AGGREGATE(15,6,(ROW(Table1[Species])-ROW('Service Request Template'!$A$17)+1)/(Table1[Species]&lt;&gt;""),ROWS(B$11:B39))))</f>
        <v/>
      </c>
      <c r="C103" s="6" t="str">
        <f>IF(ROWS(C$11:C39)&gt;COUNTA(Table1[Sample type]),"",INDEX(Table1[Sample type],_xlfn.AGGREGATE(15,6,(ROW(Table1[Sample type])-ROW('Service Request Template'!$A$17)+1)/(Table1[Sample type]&lt;&gt;""),ROWS(C$11:C39))))</f>
        <v/>
      </c>
      <c r="D103" s="6" t="str">
        <f>IF(ROWS(D$11:D39)&gt;COUNTA(Table1[Cell type]),"",INDEX(Table1[Cell type],_xlfn.AGGREGATE(15,6,(ROW(Table1[Cell type])-ROW('Service Request Template'!$A$17)+1)/(Table1[Cell type]&lt;&gt;""),ROWS(D$11:D39))))</f>
        <v/>
      </c>
      <c r="E103" s="56" t="str">
        <f>IF(ROWS(E$11:E39)&gt;COUNTA(Table1[Description]),"",INDEX(Table1[Description],_xlfn.AGGREGATE(15,6,(ROW(Table1[Description])-ROW('Service Request Template'!$A$17)+1)/(Table1[Description]&lt;&gt;""),ROWS(E$11:E39))))</f>
        <v/>
      </c>
      <c r="F103" s="56"/>
      <c r="G103" s="56"/>
    </row>
    <row r="104" spans="1:7" ht="22.15" customHeight="1">
      <c r="A104" s="6" t="str">
        <f>IF(ROWS(A$11:A40)&gt;COUNTA(Table1[Condition name]),"",INDEX(Table1[Condition name],_xlfn.AGGREGATE(15,6,(ROW(Table1[Condition name])-ROW('Service Request Template'!$A$17)+1)/(Table1[Condition name]&lt;&gt;""),ROWS(A$11:A40))))</f>
        <v/>
      </c>
      <c r="B104" s="6" t="str">
        <f>IF(ROWS(B$11:B40)&gt;COUNTA(Table1[Species]),"",INDEX(Table1[Species],_xlfn.AGGREGATE(15,6,(ROW(Table1[Species])-ROW('Service Request Template'!$A$17)+1)/(Table1[Species]&lt;&gt;""),ROWS(B$11:B40))))</f>
        <v/>
      </c>
      <c r="C104" s="6" t="str">
        <f>IF(ROWS(C$11:C40)&gt;COUNTA(Table1[Sample type]),"",INDEX(Table1[Sample type],_xlfn.AGGREGATE(15,6,(ROW(Table1[Sample type])-ROW('Service Request Template'!$A$17)+1)/(Table1[Sample type]&lt;&gt;""),ROWS(C$11:C40))))</f>
        <v/>
      </c>
      <c r="D104" s="6" t="str">
        <f>IF(ROWS(D$11:D40)&gt;COUNTA(Table1[Cell type]),"",INDEX(Table1[Cell type],_xlfn.AGGREGATE(15,6,(ROW(Table1[Cell type])-ROW('Service Request Template'!$A$17)+1)/(Table1[Cell type]&lt;&gt;""),ROWS(D$11:D40))))</f>
        <v/>
      </c>
      <c r="E104" s="56" t="str">
        <f>IF(ROWS(E$11:E40)&gt;COUNTA(Table1[Description]),"",INDEX(Table1[Description],_xlfn.AGGREGATE(15,6,(ROW(Table1[Description])-ROW('Service Request Template'!$A$17)+1)/(Table1[Description]&lt;&gt;""),ROWS(E$11:E40))))</f>
        <v/>
      </c>
      <c r="F104" s="56"/>
      <c r="G104" s="56"/>
    </row>
    <row r="106" spans="1:7">
      <c r="A106" s="4" t="s">
        <v>39</v>
      </c>
      <c r="B106" s="4" t="s">
        <v>40</v>
      </c>
      <c r="C106" s="4" t="s">
        <v>41</v>
      </c>
      <c r="D106" s="4" t="s">
        <v>42</v>
      </c>
      <c r="E106" s="4" t="s">
        <v>43</v>
      </c>
      <c r="F106" s="4" t="s">
        <v>44</v>
      </c>
    </row>
    <row r="107" spans="1:7">
      <c r="A107" s="6" t="str">
        <f>IF(ROWS(A$107:A107)&gt;COUNTA('Service Request Template'!A$54:A$78),"",INDEX('Service Request Template'!A$54:A$78,_xlfn.AGGREGATE(15,6,(ROW('Service Request Template'!A$54:A$78)-ROW('Service Request Template'!$A$54)+1)/('Service Request Template'!A$54:A$78&lt;&gt;""),ROWS(A$107:A107))))</f>
        <v/>
      </c>
      <c r="B107" s="6" t="str">
        <f>IF(ROWS(B$107:B107)&gt;COUNTA('Service Request Template'!B$54:B$78),"",INDEX('Service Request Template'!B$54:B$78,_xlfn.AGGREGATE(15,6,(ROW('Service Request Template'!B$54:B$78)-ROW('Service Request Template'!$A$54)+1)/('Service Request Template'!B$54:B$78&lt;&gt;""),ROWS(B$107:B107))))</f>
        <v/>
      </c>
      <c r="C107" s="6" t="str">
        <f>IF(ROWS(C$107:C107)&gt;COUNTA('Service Request Template'!C$54:C$78),"",INDEX('Service Request Template'!C$54:C$78,_xlfn.AGGREGATE(15,6,(ROW('Service Request Template'!C$54:C$78)-ROW('Service Request Template'!$A$54)+1)/('Service Request Template'!C$54:C$78&lt;&gt;""),ROWS(C$107:C107))))</f>
        <v/>
      </c>
      <c r="D107" s="6" t="str">
        <f>IF(ROWS(D$107:D107)&gt;COUNTA('Service Request Template'!D$54:D$78),"",INDEX('Service Request Template'!D$54:D$78,_xlfn.AGGREGATE(15,6,(ROW('Service Request Template'!D$54:D$78)-ROW('Service Request Template'!$A$54)+1)/('Service Request Template'!D$54:D$78&lt;&gt;""),ROWS(D$107:D107))))</f>
        <v/>
      </c>
      <c r="E107" s="6" t="str">
        <f>IF(ROWS(E$107:E107)&gt;COUNTA('Service Request Template'!E$54:E$78),"",INDEX('Service Request Template'!E$54:E$78,_xlfn.AGGREGATE(15,6,(ROW('Service Request Template'!E$54:E$78)-ROW('Service Request Template'!$A$54)+1)/('Service Request Template'!E$54:E$78&lt;&gt;""),ROWS(E$107:E107))))</f>
        <v/>
      </c>
      <c r="F107" s="6" t="str">
        <f>IF(ROWS(F$107:F107)&gt;COUNTA('Service Request Template'!F$54:F$78),"",INDEX('Service Request Template'!F$54:F$78,_xlfn.AGGREGATE(15,6,(ROW('Service Request Template'!F$54:F$78)-ROW('Service Request Template'!$A$54)+1)/('Service Request Template'!F$54:F$78&lt;&gt;""),ROWS(F$107:F107))))</f>
        <v/>
      </c>
    </row>
    <row r="108" spans="1:7">
      <c r="A108" s="6" t="str">
        <f>IF(ROWS(A$107:A108)&gt;COUNTA('Service Request Template'!A$54:A$78),"",INDEX('Service Request Template'!A$54:A$78,_xlfn.AGGREGATE(15,6,(ROW('Service Request Template'!A$54:A$78)-ROW('Service Request Template'!$A$54)+1)/('Service Request Template'!A$54:A$78&lt;&gt;""),ROWS(A$107:A108))))</f>
        <v/>
      </c>
      <c r="B108" s="6" t="str">
        <f>IF(ROWS(B$107:B108)&gt;COUNTA('Service Request Template'!B$54:B$78),"",INDEX('Service Request Template'!B$54:B$78,_xlfn.AGGREGATE(15,6,(ROW('Service Request Template'!B$54:B$78)-ROW('Service Request Template'!$A$54)+1)/('Service Request Template'!B$54:B$78&lt;&gt;""),ROWS(B$107:B108))))</f>
        <v/>
      </c>
      <c r="C108" s="6" t="str">
        <f>IF(ROWS(C$107:C108)&gt;COUNTA('Service Request Template'!C$54:C$78),"",INDEX('Service Request Template'!C$54:C$78,_xlfn.AGGREGATE(15,6,(ROW('Service Request Template'!C$54:C$78)-ROW('Service Request Template'!$A$54)+1)/('Service Request Template'!C$54:C$78&lt;&gt;""),ROWS(C$107:C108))))</f>
        <v/>
      </c>
      <c r="D108" s="6" t="str">
        <f>IF(ROWS(D$107:D108)&gt;COUNTA('Service Request Template'!D$54:D$78),"",INDEX('Service Request Template'!D$54:D$78,_xlfn.AGGREGATE(15,6,(ROW('Service Request Template'!D$54:D$78)-ROW('Service Request Template'!$A$54)+1)/('Service Request Template'!D$54:D$78&lt;&gt;""),ROWS(D$107:D108))))</f>
        <v/>
      </c>
      <c r="E108" s="6" t="str">
        <f>IF(ROWS(E$107:E108)&gt;COUNTA('Service Request Template'!E$54:E$78),"",INDEX('Service Request Template'!E$54:E$78,_xlfn.AGGREGATE(15,6,(ROW('Service Request Template'!E$54:E$78)-ROW('Service Request Template'!$A$54)+1)/('Service Request Template'!E$54:E$78&lt;&gt;""),ROWS(E$107:E108))))</f>
        <v/>
      </c>
      <c r="F108" s="6" t="str">
        <f>IF(ROWS(F$107:F108)&gt;COUNTA('Service Request Template'!F$54:F$78),"",INDEX('Service Request Template'!F$54:F$78,_xlfn.AGGREGATE(15,6,(ROW('Service Request Template'!F$54:F$78)-ROW('Service Request Template'!$A$54)+1)/('Service Request Template'!F$54:F$78&lt;&gt;""),ROWS(F$107:F108))))</f>
        <v/>
      </c>
    </row>
    <row r="109" spans="1:7">
      <c r="A109" s="6" t="str">
        <f>IF(ROWS(A$107:A109)&gt;COUNTA('Service Request Template'!A$54:A$78),"",INDEX('Service Request Template'!A$54:A$78,_xlfn.AGGREGATE(15,6,(ROW('Service Request Template'!A$54:A$78)-ROW('Service Request Template'!$A$54)+1)/('Service Request Template'!A$54:A$78&lt;&gt;""),ROWS(A$107:A109))))</f>
        <v/>
      </c>
      <c r="B109" s="6" t="str">
        <f>IF(ROWS(B$107:B109)&gt;COUNTA('Service Request Template'!B$54:B$78),"",INDEX('Service Request Template'!B$54:B$78,_xlfn.AGGREGATE(15,6,(ROW('Service Request Template'!B$54:B$78)-ROW('Service Request Template'!$A$54)+1)/('Service Request Template'!B$54:B$78&lt;&gt;""),ROWS(B$107:B109))))</f>
        <v/>
      </c>
      <c r="C109" s="6" t="str">
        <f>IF(ROWS(C$107:C109)&gt;COUNTA('Service Request Template'!C$54:C$78),"",INDEX('Service Request Template'!C$54:C$78,_xlfn.AGGREGATE(15,6,(ROW('Service Request Template'!C$54:C$78)-ROW('Service Request Template'!$A$54)+1)/('Service Request Template'!C$54:C$78&lt;&gt;""),ROWS(C$107:C109))))</f>
        <v/>
      </c>
      <c r="D109" s="6" t="str">
        <f>IF(ROWS(D$107:D109)&gt;COUNTA('Service Request Template'!D$54:D$78),"",INDEX('Service Request Template'!D$54:D$78,_xlfn.AGGREGATE(15,6,(ROW('Service Request Template'!D$54:D$78)-ROW('Service Request Template'!$A$54)+1)/('Service Request Template'!D$54:D$78&lt;&gt;""),ROWS(D$107:D109))))</f>
        <v/>
      </c>
      <c r="E109" s="6" t="str">
        <f>IF(ROWS(E$107:E109)&gt;COUNTA('Service Request Template'!E$54:E$78),"",INDEX('Service Request Template'!E$54:E$78,_xlfn.AGGREGATE(15,6,(ROW('Service Request Template'!E$54:E$78)-ROW('Service Request Template'!$A$54)+1)/('Service Request Template'!E$54:E$78&lt;&gt;""),ROWS(E$107:E109))))</f>
        <v/>
      </c>
      <c r="F109" s="6" t="str">
        <f>IF(ROWS(F$107:F109)&gt;COUNTA('Service Request Template'!F$54:F$78),"",INDEX('Service Request Template'!F$54:F$78,_xlfn.AGGREGATE(15,6,(ROW('Service Request Template'!F$54:F$78)-ROW('Service Request Template'!$A$54)+1)/('Service Request Template'!F$54:F$78&lt;&gt;""),ROWS(F$107:F109))))</f>
        <v/>
      </c>
    </row>
    <row r="110" spans="1:7">
      <c r="A110" s="6" t="str">
        <f>IF(ROWS(A$107:A110)&gt;COUNTA('Service Request Template'!A$54:A$78),"",INDEX('Service Request Template'!A$54:A$78,_xlfn.AGGREGATE(15,6,(ROW('Service Request Template'!A$54:A$78)-ROW('Service Request Template'!$A$54)+1)/('Service Request Template'!A$54:A$78&lt;&gt;""),ROWS(A$107:A110))))</f>
        <v/>
      </c>
      <c r="B110" s="6" t="str">
        <f>IF(ROWS(B$107:B110)&gt;COUNTA('Service Request Template'!B$54:B$78),"",INDEX('Service Request Template'!B$54:B$78,_xlfn.AGGREGATE(15,6,(ROW('Service Request Template'!B$54:B$78)-ROW('Service Request Template'!$A$54)+1)/('Service Request Template'!B$54:B$78&lt;&gt;""),ROWS(B$107:B110))))</f>
        <v/>
      </c>
      <c r="C110" s="6" t="str">
        <f>IF(ROWS(C$107:C110)&gt;COUNTA('Service Request Template'!C$54:C$78),"",INDEX('Service Request Template'!C$54:C$78,_xlfn.AGGREGATE(15,6,(ROW('Service Request Template'!C$54:C$78)-ROW('Service Request Template'!$A$54)+1)/('Service Request Template'!C$54:C$78&lt;&gt;""),ROWS(C$107:C110))))</f>
        <v/>
      </c>
      <c r="D110" s="6" t="str">
        <f>IF(ROWS(D$107:D110)&gt;COUNTA('Service Request Template'!D$54:D$78),"",INDEX('Service Request Template'!D$54:D$78,_xlfn.AGGREGATE(15,6,(ROW('Service Request Template'!D$54:D$78)-ROW('Service Request Template'!$A$54)+1)/('Service Request Template'!D$54:D$78&lt;&gt;""),ROWS(D$107:D110))))</f>
        <v/>
      </c>
      <c r="E110" s="6" t="str">
        <f>IF(ROWS(E$107:E110)&gt;COUNTA('Service Request Template'!E$54:E$78),"",INDEX('Service Request Template'!E$54:E$78,_xlfn.AGGREGATE(15,6,(ROW('Service Request Template'!E$54:E$78)-ROW('Service Request Template'!$A$54)+1)/('Service Request Template'!E$54:E$78&lt;&gt;""),ROWS(E$107:E110))))</f>
        <v/>
      </c>
      <c r="F110" s="6" t="str">
        <f>IF(ROWS(F$107:F110)&gt;COUNTA('Service Request Template'!F$54:F$78),"",INDEX('Service Request Template'!F$54:F$78,_xlfn.AGGREGATE(15,6,(ROW('Service Request Template'!F$54:F$78)-ROW('Service Request Template'!$A$54)+1)/('Service Request Template'!F$54:F$78&lt;&gt;""),ROWS(F$107:F110))))</f>
        <v/>
      </c>
    </row>
    <row r="111" spans="1:7">
      <c r="A111" s="6" t="str">
        <f>IF(ROWS(A$107:A111)&gt;COUNTA('Service Request Template'!A$54:A$78),"",INDEX('Service Request Template'!A$54:A$78,_xlfn.AGGREGATE(15,6,(ROW('Service Request Template'!A$54:A$78)-ROW('Service Request Template'!$A$54)+1)/('Service Request Template'!A$54:A$78&lt;&gt;""),ROWS(A$107:A111))))</f>
        <v/>
      </c>
      <c r="B111" s="6" t="str">
        <f>IF(ROWS(B$107:B111)&gt;COUNTA('Service Request Template'!B$54:B$78),"",INDEX('Service Request Template'!B$54:B$78,_xlfn.AGGREGATE(15,6,(ROW('Service Request Template'!B$54:B$78)-ROW('Service Request Template'!$A$54)+1)/('Service Request Template'!B$54:B$78&lt;&gt;""),ROWS(B$107:B111))))</f>
        <v/>
      </c>
      <c r="C111" s="6" t="str">
        <f>IF(ROWS(C$107:C111)&gt;COUNTA('Service Request Template'!C$54:C$78),"",INDEX('Service Request Template'!C$54:C$78,_xlfn.AGGREGATE(15,6,(ROW('Service Request Template'!C$54:C$78)-ROW('Service Request Template'!$A$54)+1)/('Service Request Template'!C$54:C$78&lt;&gt;""),ROWS(C$107:C111))))</f>
        <v/>
      </c>
      <c r="D111" s="6" t="str">
        <f>IF(ROWS(D$107:D111)&gt;COUNTA('Service Request Template'!D$54:D$78),"",INDEX('Service Request Template'!D$54:D$78,_xlfn.AGGREGATE(15,6,(ROW('Service Request Template'!D$54:D$78)-ROW('Service Request Template'!$A$54)+1)/('Service Request Template'!D$54:D$78&lt;&gt;""),ROWS(D$107:D111))))</f>
        <v/>
      </c>
      <c r="E111" s="6" t="str">
        <f>IF(ROWS(E$107:E111)&gt;COUNTA('Service Request Template'!E$54:E$78),"",INDEX('Service Request Template'!E$54:E$78,_xlfn.AGGREGATE(15,6,(ROW('Service Request Template'!E$54:E$78)-ROW('Service Request Template'!$A$54)+1)/('Service Request Template'!E$54:E$78&lt;&gt;""),ROWS(E$107:E111))))</f>
        <v/>
      </c>
      <c r="F111" s="6" t="str">
        <f>IF(ROWS(F$107:F111)&gt;COUNTA('Service Request Template'!F$54:F$78),"",INDEX('Service Request Template'!F$54:F$78,_xlfn.AGGREGATE(15,6,(ROW('Service Request Template'!F$54:F$78)-ROW('Service Request Template'!$A$54)+1)/('Service Request Template'!F$54:F$78&lt;&gt;""),ROWS(F$107:F111))))</f>
        <v/>
      </c>
    </row>
    <row r="112" spans="1:7">
      <c r="A112" s="6" t="str">
        <f>IF(ROWS(A$107:A112)&gt;COUNTA('Service Request Template'!A$54:A$78),"",INDEX('Service Request Template'!A$54:A$78,_xlfn.AGGREGATE(15,6,(ROW('Service Request Template'!A$54:A$78)-ROW('Service Request Template'!$A$54)+1)/('Service Request Template'!A$54:A$78&lt;&gt;""),ROWS(A$107:A112))))</f>
        <v/>
      </c>
      <c r="B112" s="6" t="str">
        <f>IF(ROWS(B$107:B112)&gt;COUNTA('Service Request Template'!B$54:B$78),"",INDEX('Service Request Template'!B$54:B$78,_xlfn.AGGREGATE(15,6,(ROW('Service Request Template'!B$54:B$78)-ROW('Service Request Template'!$A$54)+1)/('Service Request Template'!B$54:B$78&lt;&gt;""),ROWS(B$107:B112))))</f>
        <v/>
      </c>
      <c r="C112" s="6" t="str">
        <f>IF(ROWS(C$107:C112)&gt;COUNTA('Service Request Template'!C$54:C$78),"",INDEX('Service Request Template'!C$54:C$78,_xlfn.AGGREGATE(15,6,(ROW('Service Request Template'!C$54:C$78)-ROW('Service Request Template'!$A$54)+1)/('Service Request Template'!C$54:C$78&lt;&gt;""),ROWS(C$107:C112))))</f>
        <v/>
      </c>
      <c r="D112" s="6" t="str">
        <f>IF(ROWS(D$107:D112)&gt;COUNTA('Service Request Template'!D$54:D$78),"",INDEX('Service Request Template'!D$54:D$78,_xlfn.AGGREGATE(15,6,(ROW('Service Request Template'!D$54:D$78)-ROW('Service Request Template'!$A$54)+1)/('Service Request Template'!D$54:D$78&lt;&gt;""),ROWS(D$107:D112))))</f>
        <v/>
      </c>
      <c r="E112" s="6" t="str">
        <f>IF(ROWS(E$107:E112)&gt;COUNTA('Service Request Template'!E$54:E$78),"",INDEX('Service Request Template'!E$54:E$78,_xlfn.AGGREGATE(15,6,(ROW('Service Request Template'!E$54:E$78)-ROW('Service Request Template'!$A$54)+1)/('Service Request Template'!E$54:E$78&lt;&gt;""),ROWS(E$107:E112))))</f>
        <v/>
      </c>
      <c r="F112" s="6" t="str">
        <f>IF(ROWS(F$107:F112)&gt;COUNTA('Service Request Template'!F$54:F$78),"",INDEX('Service Request Template'!F$54:F$78,_xlfn.AGGREGATE(15,6,(ROW('Service Request Template'!F$54:F$78)-ROW('Service Request Template'!$A$54)+1)/('Service Request Template'!F$54:F$78&lt;&gt;""),ROWS(F$107:F112))))</f>
        <v/>
      </c>
    </row>
    <row r="113" spans="1:6">
      <c r="A113" s="6" t="str">
        <f>IF(ROWS(A$107:A113)&gt;COUNTA('Service Request Template'!A$54:A$78),"",INDEX('Service Request Template'!A$54:A$78,_xlfn.AGGREGATE(15,6,(ROW('Service Request Template'!A$54:A$78)-ROW('Service Request Template'!$A$54)+1)/('Service Request Template'!A$54:A$78&lt;&gt;""),ROWS(A$107:A113))))</f>
        <v/>
      </c>
      <c r="B113" s="6" t="str">
        <f>IF(ROWS(B$107:B113)&gt;COUNTA('Service Request Template'!B$54:B$78),"",INDEX('Service Request Template'!B$54:B$78,_xlfn.AGGREGATE(15,6,(ROW('Service Request Template'!B$54:B$78)-ROW('Service Request Template'!$A$54)+1)/('Service Request Template'!B$54:B$78&lt;&gt;""),ROWS(B$107:B113))))</f>
        <v/>
      </c>
      <c r="C113" s="6" t="str">
        <f>IF(ROWS(C$107:C113)&gt;COUNTA('Service Request Template'!C$54:C$78),"",INDEX('Service Request Template'!C$54:C$78,_xlfn.AGGREGATE(15,6,(ROW('Service Request Template'!C$54:C$78)-ROW('Service Request Template'!$A$54)+1)/('Service Request Template'!C$54:C$78&lt;&gt;""),ROWS(C$107:C113))))</f>
        <v/>
      </c>
      <c r="D113" s="6" t="str">
        <f>IF(ROWS(D$107:D113)&gt;COUNTA('Service Request Template'!D$54:D$78),"",INDEX('Service Request Template'!D$54:D$78,_xlfn.AGGREGATE(15,6,(ROW('Service Request Template'!D$54:D$78)-ROW('Service Request Template'!$A$54)+1)/('Service Request Template'!D$54:D$78&lt;&gt;""),ROWS(D$107:D113))))</f>
        <v/>
      </c>
      <c r="E113" s="6" t="str">
        <f>IF(ROWS(E$107:E113)&gt;COUNTA('Service Request Template'!E$54:E$78),"",INDEX('Service Request Template'!E$54:E$78,_xlfn.AGGREGATE(15,6,(ROW('Service Request Template'!E$54:E$78)-ROW('Service Request Template'!$A$54)+1)/('Service Request Template'!E$54:E$78&lt;&gt;""),ROWS(E$107:E113))))</f>
        <v/>
      </c>
      <c r="F113" s="6" t="str">
        <f>IF(ROWS(F$107:F113)&gt;COUNTA('Service Request Template'!F$54:F$78),"",INDEX('Service Request Template'!F$54:F$78,_xlfn.AGGREGATE(15,6,(ROW('Service Request Template'!F$54:F$78)-ROW('Service Request Template'!$A$54)+1)/('Service Request Template'!F$54:F$78&lt;&gt;""),ROWS(F$107:F113))))</f>
        <v/>
      </c>
    </row>
    <row r="114" spans="1:6">
      <c r="A114" s="6" t="str">
        <f>IF(ROWS(A$107:A114)&gt;COUNTA('Service Request Template'!A$54:A$78),"",INDEX('Service Request Template'!A$54:A$78,_xlfn.AGGREGATE(15,6,(ROW('Service Request Template'!A$54:A$78)-ROW('Service Request Template'!$A$54)+1)/('Service Request Template'!A$54:A$78&lt;&gt;""),ROWS(A$107:A114))))</f>
        <v/>
      </c>
      <c r="B114" s="6" t="str">
        <f>IF(ROWS(B$107:B114)&gt;COUNTA('Service Request Template'!B$54:B$78),"",INDEX('Service Request Template'!B$54:B$78,_xlfn.AGGREGATE(15,6,(ROW('Service Request Template'!B$54:B$78)-ROW('Service Request Template'!$A$54)+1)/('Service Request Template'!B$54:B$78&lt;&gt;""),ROWS(B$107:B114))))</f>
        <v/>
      </c>
      <c r="C114" s="6" t="str">
        <f>IF(ROWS(C$107:C114)&gt;COUNTA('Service Request Template'!C$54:C$78),"",INDEX('Service Request Template'!C$54:C$78,_xlfn.AGGREGATE(15,6,(ROW('Service Request Template'!C$54:C$78)-ROW('Service Request Template'!$A$54)+1)/('Service Request Template'!C$54:C$78&lt;&gt;""),ROWS(C$107:C114))))</f>
        <v/>
      </c>
      <c r="D114" s="6" t="str">
        <f>IF(ROWS(D$107:D114)&gt;COUNTA('Service Request Template'!D$54:D$78),"",INDEX('Service Request Template'!D$54:D$78,_xlfn.AGGREGATE(15,6,(ROW('Service Request Template'!D$54:D$78)-ROW('Service Request Template'!$A$54)+1)/('Service Request Template'!D$54:D$78&lt;&gt;""),ROWS(D$107:D114))))</f>
        <v/>
      </c>
      <c r="E114" s="6" t="str">
        <f>IF(ROWS(E$107:E114)&gt;COUNTA('Service Request Template'!E$54:E$78),"",INDEX('Service Request Template'!E$54:E$78,_xlfn.AGGREGATE(15,6,(ROW('Service Request Template'!E$54:E$78)-ROW('Service Request Template'!$A$54)+1)/('Service Request Template'!E$54:E$78&lt;&gt;""),ROWS(E$107:E114))))</f>
        <v/>
      </c>
      <c r="F114" s="6" t="str">
        <f>IF(ROWS(F$107:F114)&gt;COUNTA('Service Request Template'!F$54:F$78),"",INDEX('Service Request Template'!F$54:F$78,_xlfn.AGGREGATE(15,6,(ROW('Service Request Template'!F$54:F$78)-ROW('Service Request Template'!$A$54)+1)/('Service Request Template'!F$54:F$78&lt;&gt;""),ROWS(F$107:F114))))</f>
        <v/>
      </c>
    </row>
    <row r="115" spans="1:6">
      <c r="A115" s="6" t="str">
        <f>IF(ROWS(A$107:A115)&gt;COUNTA('Service Request Template'!A$54:A$78),"",INDEX('Service Request Template'!A$54:A$78,_xlfn.AGGREGATE(15,6,(ROW('Service Request Template'!A$54:A$78)-ROW('Service Request Template'!$A$54)+1)/('Service Request Template'!A$54:A$78&lt;&gt;""),ROWS(A$107:A115))))</f>
        <v/>
      </c>
      <c r="B115" s="6" t="str">
        <f>IF(ROWS(B$107:B115)&gt;COUNTA('Service Request Template'!B$54:B$78),"",INDEX('Service Request Template'!B$54:B$78,_xlfn.AGGREGATE(15,6,(ROW('Service Request Template'!B$54:B$78)-ROW('Service Request Template'!$A$54)+1)/('Service Request Template'!B$54:B$78&lt;&gt;""),ROWS(B$107:B115))))</f>
        <v/>
      </c>
      <c r="C115" s="6" t="str">
        <f>IF(ROWS(C$107:C115)&gt;COUNTA('Service Request Template'!C$54:C$78),"",INDEX('Service Request Template'!C$54:C$78,_xlfn.AGGREGATE(15,6,(ROW('Service Request Template'!C$54:C$78)-ROW('Service Request Template'!$A$54)+1)/('Service Request Template'!C$54:C$78&lt;&gt;""),ROWS(C$107:C115))))</f>
        <v/>
      </c>
      <c r="D115" s="6" t="str">
        <f>IF(ROWS(D$107:D115)&gt;COUNTA('Service Request Template'!D$54:D$78),"",INDEX('Service Request Template'!D$54:D$78,_xlfn.AGGREGATE(15,6,(ROW('Service Request Template'!D$54:D$78)-ROW('Service Request Template'!$A$54)+1)/('Service Request Template'!D$54:D$78&lt;&gt;""),ROWS(D$107:D115))))</f>
        <v/>
      </c>
      <c r="E115" s="6" t="str">
        <f>IF(ROWS(E$107:E115)&gt;COUNTA('Service Request Template'!E$54:E$78),"",INDEX('Service Request Template'!E$54:E$78,_xlfn.AGGREGATE(15,6,(ROW('Service Request Template'!E$54:E$78)-ROW('Service Request Template'!$A$54)+1)/('Service Request Template'!E$54:E$78&lt;&gt;""),ROWS(E$107:E115))))</f>
        <v/>
      </c>
      <c r="F115" s="6" t="str">
        <f>IF(ROWS(F$107:F115)&gt;COUNTA('Service Request Template'!F$54:F$78),"",INDEX('Service Request Template'!F$54:F$78,_xlfn.AGGREGATE(15,6,(ROW('Service Request Template'!F$54:F$78)-ROW('Service Request Template'!$A$54)+1)/('Service Request Template'!F$54:F$78&lt;&gt;""),ROWS(F$107:F115))))</f>
        <v/>
      </c>
    </row>
    <row r="116" spans="1:6">
      <c r="A116" s="6" t="str">
        <f>IF(ROWS(A$107:A116)&gt;COUNTA('Service Request Template'!A$54:A$78),"",INDEX('Service Request Template'!A$54:A$78,_xlfn.AGGREGATE(15,6,(ROW('Service Request Template'!A$54:A$78)-ROW('Service Request Template'!$A$54)+1)/('Service Request Template'!A$54:A$78&lt;&gt;""),ROWS(A$107:A116))))</f>
        <v/>
      </c>
      <c r="B116" s="6" t="str">
        <f>IF(ROWS(B$107:B116)&gt;COUNTA('Service Request Template'!B$54:B$78),"",INDEX('Service Request Template'!B$54:B$78,_xlfn.AGGREGATE(15,6,(ROW('Service Request Template'!B$54:B$78)-ROW('Service Request Template'!$A$54)+1)/('Service Request Template'!B$54:B$78&lt;&gt;""),ROWS(B$107:B116))))</f>
        <v/>
      </c>
      <c r="C116" s="6" t="str">
        <f>IF(ROWS(C$107:C116)&gt;COUNTA('Service Request Template'!C$54:C$78),"",INDEX('Service Request Template'!C$54:C$78,_xlfn.AGGREGATE(15,6,(ROW('Service Request Template'!C$54:C$78)-ROW('Service Request Template'!$A$54)+1)/('Service Request Template'!C$54:C$78&lt;&gt;""),ROWS(C$107:C116))))</f>
        <v/>
      </c>
      <c r="D116" s="6" t="str">
        <f>IF(ROWS(D$107:D116)&gt;COUNTA('Service Request Template'!D$54:D$78),"",INDEX('Service Request Template'!D$54:D$78,_xlfn.AGGREGATE(15,6,(ROW('Service Request Template'!D$54:D$78)-ROW('Service Request Template'!$A$54)+1)/('Service Request Template'!D$54:D$78&lt;&gt;""),ROWS(D$107:D116))))</f>
        <v/>
      </c>
      <c r="E116" s="6" t="str">
        <f>IF(ROWS(E$107:E116)&gt;COUNTA('Service Request Template'!E$54:E$78),"",INDEX('Service Request Template'!E$54:E$78,_xlfn.AGGREGATE(15,6,(ROW('Service Request Template'!E$54:E$78)-ROW('Service Request Template'!$A$54)+1)/('Service Request Template'!E$54:E$78&lt;&gt;""),ROWS(E$107:E116))))</f>
        <v/>
      </c>
      <c r="F116" s="6" t="str">
        <f>IF(ROWS(F$107:F116)&gt;COUNTA('Service Request Template'!F$54:F$78),"",INDEX('Service Request Template'!F$54:F$78,_xlfn.AGGREGATE(15,6,(ROW('Service Request Template'!F$54:F$78)-ROW('Service Request Template'!$A$54)+1)/('Service Request Template'!F$54:F$78&lt;&gt;""),ROWS(F$107:F116))))</f>
        <v/>
      </c>
    </row>
    <row r="117" spans="1:6">
      <c r="A117" s="6" t="str">
        <f>IF(ROWS(A$107:A117)&gt;COUNTA('Service Request Template'!A$54:A$78),"",INDEX('Service Request Template'!A$54:A$78,_xlfn.AGGREGATE(15,6,(ROW('Service Request Template'!A$54:A$78)-ROW('Service Request Template'!$A$54)+1)/('Service Request Template'!A$54:A$78&lt;&gt;""),ROWS(A$107:A117))))</f>
        <v/>
      </c>
      <c r="B117" s="6" t="str">
        <f>IF(ROWS(B$107:B117)&gt;COUNTA('Service Request Template'!B$54:B$78),"",INDEX('Service Request Template'!B$54:B$78,_xlfn.AGGREGATE(15,6,(ROW('Service Request Template'!B$54:B$78)-ROW('Service Request Template'!$A$54)+1)/('Service Request Template'!B$54:B$78&lt;&gt;""),ROWS(B$107:B117))))</f>
        <v/>
      </c>
      <c r="C117" s="6" t="str">
        <f>IF(ROWS(C$107:C117)&gt;COUNTA('Service Request Template'!C$54:C$78),"",INDEX('Service Request Template'!C$54:C$78,_xlfn.AGGREGATE(15,6,(ROW('Service Request Template'!C$54:C$78)-ROW('Service Request Template'!$A$54)+1)/('Service Request Template'!C$54:C$78&lt;&gt;""),ROWS(C$107:C117))))</f>
        <v/>
      </c>
      <c r="D117" s="6" t="str">
        <f>IF(ROWS(D$107:D117)&gt;COUNTA('Service Request Template'!D$54:D$78),"",INDEX('Service Request Template'!D$54:D$78,_xlfn.AGGREGATE(15,6,(ROW('Service Request Template'!D$54:D$78)-ROW('Service Request Template'!$A$54)+1)/('Service Request Template'!D$54:D$78&lt;&gt;""),ROWS(D$107:D117))))</f>
        <v/>
      </c>
      <c r="E117" s="6" t="str">
        <f>IF(ROWS(E$107:E117)&gt;COUNTA('Service Request Template'!E$54:E$78),"",INDEX('Service Request Template'!E$54:E$78,_xlfn.AGGREGATE(15,6,(ROW('Service Request Template'!E$54:E$78)-ROW('Service Request Template'!$A$54)+1)/('Service Request Template'!E$54:E$78&lt;&gt;""),ROWS(E$107:E117))))</f>
        <v/>
      </c>
      <c r="F117" s="6" t="str">
        <f>IF(ROWS(F$107:F117)&gt;COUNTA('Service Request Template'!F$54:F$78),"",INDEX('Service Request Template'!F$54:F$78,_xlfn.AGGREGATE(15,6,(ROW('Service Request Template'!F$54:F$78)-ROW('Service Request Template'!$A$54)+1)/('Service Request Template'!F$54:F$78&lt;&gt;""),ROWS(F$107:F117))))</f>
        <v/>
      </c>
    </row>
    <row r="118" spans="1:6">
      <c r="A118" s="6" t="str">
        <f>IF(ROWS(A$107:A118)&gt;COUNTA('Service Request Template'!A$54:A$78),"",INDEX('Service Request Template'!A$54:A$78,_xlfn.AGGREGATE(15,6,(ROW('Service Request Template'!A$54:A$78)-ROW('Service Request Template'!$A$54)+1)/('Service Request Template'!A$54:A$78&lt;&gt;""),ROWS(A$107:A118))))</f>
        <v/>
      </c>
      <c r="B118" s="6" t="str">
        <f>IF(ROWS(B$107:B118)&gt;COUNTA('Service Request Template'!B$54:B$78),"",INDEX('Service Request Template'!B$54:B$78,_xlfn.AGGREGATE(15,6,(ROW('Service Request Template'!B$54:B$78)-ROW('Service Request Template'!$A$54)+1)/('Service Request Template'!B$54:B$78&lt;&gt;""),ROWS(B$107:B118))))</f>
        <v/>
      </c>
      <c r="C118" s="6" t="str">
        <f>IF(ROWS(C$107:C118)&gt;COUNTA('Service Request Template'!C$54:C$78),"",INDEX('Service Request Template'!C$54:C$78,_xlfn.AGGREGATE(15,6,(ROW('Service Request Template'!C$54:C$78)-ROW('Service Request Template'!$A$54)+1)/('Service Request Template'!C$54:C$78&lt;&gt;""),ROWS(C$107:C118))))</f>
        <v/>
      </c>
      <c r="D118" s="6" t="str">
        <f>IF(ROWS(D$107:D118)&gt;COUNTA('Service Request Template'!D$54:D$78),"",INDEX('Service Request Template'!D$54:D$78,_xlfn.AGGREGATE(15,6,(ROW('Service Request Template'!D$54:D$78)-ROW('Service Request Template'!$A$54)+1)/('Service Request Template'!D$54:D$78&lt;&gt;""),ROWS(D$107:D118))))</f>
        <v/>
      </c>
      <c r="E118" s="6" t="str">
        <f>IF(ROWS(E$107:E118)&gt;COUNTA('Service Request Template'!E$54:E$78),"",INDEX('Service Request Template'!E$54:E$78,_xlfn.AGGREGATE(15,6,(ROW('Service Request Template'!E$54:E$78)-ROW('Service Request Template'!$A$54)+1)/('Service Request Template'!E$54:E$78&lt;&gt;""),ROWS(E$107:E118))))</f>
        <v/>
      </c>
      <c r="F118" s="6" t="str">
        <f>IF(ROWS(F$107:F118)&gt;COUNTA('Service Request Template'!F$54:F$78),"",INDEX('Service Request Template'!F$54:F$78,_xlfn.AGGREGATE(15,6,(ROW('Service Request Template'!F$54:F$78)-ROW('Service Request Template'!$A$54)+1)/('Service Request Template'!F$54:F$78&lt;&gt;""),ROWS(F$107:F118))))</f>
        <v/>
      </c>
    </row>
    <row r="119" spans="1:6">
      <c r="A119" s="6" t="str">
        <f>IF(ROWS(A$107:A119)&gt;COUNTA('Service Request Template'!A$54:A$78),"",INDEX('Service Request Template'!A$54:A$78,_xlfn.AGGREGATE(15,6,(ROW('Service Request Template'!A$54:A$78)-ROW('Service Request Template'!$A$54)+1)/('Service Request Template'!A$54:A$78&lt;&gt;""),ROWS(A$107:A119))))</f>
        <v/>
      </c>
      <c r="B119" s="6" t="str">
        <f>IF(ROWS(B$107:B119)&gt;COUNTA('Service Request Template'!B$54:B$78),"",INDEX('Service Request Template'!B$54:B$78,_xlfn.AGGREGATE(15,6,(ROW('Service Request Template'!B$54:B$78)-ROW('Service Request Template'!$A$54)+1)/('Service Request Template'!B$54:B$78&lt;&gt;""),ROWS(B$107:B119))))</f>
        <v/>
      </c>
      <c r="C119" s="6" t="str">
        <f>IF(ROWS(C$107:C119)&gt;COUNTA('Service Request Template'!C$54:C$78),"",INDEX('Service Request Template'!C$54:C$78,_xlfn.AGGREGATE(15,6,(ROW('Service Request Template'!C$54:C$78)-ROW('Service Request Template'!$A$54)+1)/('Service Request Template'!C$54:C$78&lt;&gt;""),ROWS(C$107:C119))))</f>
        <v/>
      </c>
      <c r="D119" s="6" t="str">
        <f>IF(ROWS(D$107:D119)&gt;COUNTA('Service Request Template'!D$54:D$78),"",INDEX('Service Request Template'!D$54:D$78,_xlfn.AGGREGATE(15,6,(ROW('Service Request Template'!D$54:D$78)-ROW('Service Request Template'!$A$54)+1)/('Service Request Template'!D$54:D$78&lt;&gt;""),ROWS(D$107:D119))))</f>
        <v/>
      </c>
      <c r="E119" s="6" t="str">
        <f>IF(ROWS(E$107:E119)&gt;COUNTA('Service Request Template'!E$54:E$78),"",INDEX('Service Request Template'!E$54:E$78,_xlfn.AGGREGATE(15,6,(ROW('Service Request Template'!E$54:E$78)-ROW('Service Request Template'!$A$54)+1)/('Service Request Template'!E$54:E$78&lt;&gt;""),ROWS(E$107:E119))))</f>
        <v/>
      </c>
      <c r="F119" s="6" t="str">
        <f>IF(ROWS(F$107:F119)&gt;COUNTA('Service Request Template'!F$54:F$78),"",INDEX('Service Request Template'!F$54:F$78,_xlfn.AGGREGATE(15,6,(ROW('Service Request Template'!F$54:F$78)-ROW('Service Request Template'!$A$54)+1)/('Service Request Template'!F$54:F$78&lt;&gt;""),ROWS(F$107:F119))))</f>
        <v/>
      </c>
    </row>
    <row r="120" spans="1:6">
      <c r="A120" s="6" t="str">
        <f>IF(ROWS(A$107:A120)&gt;COUNTA('Service Request Template'!A$54:A$78),"",INDEX('Service Request Template'!A$54:A$78,_xlfn.AGGREGATE(15,6,(ROW('Service Request Template'!A$54:A$78)-ROW('Service Request Template'!$A$54)+1)/('Service Request Template'!A$54:A$78&lt;&gt;""),ROWS(A$107:A120))))</f>
        <v/>
      </c>
      <c r="B120" s="6" t="str">
        <f>IF(ROWS(B$107:B120)&gt;COUNTA('Service Request Template'!B$54:B$78),"",INDEX('Service Request Template'!B$54:B$78,_xlfn.AGGREGATE(15,6,(ROW('Service Request Template'!B$54:B$78)-ROW('Service Request Template'!$A$54)+1)/('Service Request Template'!B$54:B$78&lt;&gt;""),ROWS(B$107:B120))))</f>
        <v/>
      </c>
      <c r="C120" s="6" t="str">
        <f>IF(ROWS(C$107:C120)&gt;COUNTA('Service Request Template'!C$54:C$78),"",INDEX('Service Request Template'!C$54:C$78,_xlfn.AGGREGATE(15,6,(ROW('Service Request Template'!C$54:C$78)-ROW('Service Request Template'!$A$54)+1)/('Service Request Template'!C$54:C$78&lt;&gt;""),ROWS(C$107:C120))))</f>
        <v/>
      </c>
      <c r="D120" s="6" t="str">
        <f>IF(ROWS(D$107:D120)&gt;COUNTA('Service Request Template'!D$54:D$78),"",INDEX('Service Request Template'!D$54:D$78,_xlfn.AGGREGATE(15,6,(ROW('Service Request Template'!D$54:D$78)-ROW('Service Request Template'!$A$54)+1)/('Service Request Template'!D$54:D$78&lt;&gt;""),ROWS(D$107:D120))))</f>
        <v/>
      </c>
      <c r="E120" s="6" t="str">
        <f>IF(ROWS(E$107:E120)&gt;COUNTA('Service Request Template'!E$54:E$78),"",INDEX('Service Request Template'!E$54:E$78,_xlfn.AGGREGATE(15,6,(ROW('Service Request Template'!E$54:E$78)-ROW('Service Request Template'!$A$54)+1)/('Service Request Template'!E$54:E$78&lt;&gt;""),ROWS(E$107:E120))))</f>
        <v/>
      </c>
      <c r="F120" s="6" t="str">
        <f>IF(ROWS(F$107:F120)&gt;COUNTA('Service Request Template'!F$54:F$78),"",INDEX('Service Request Template'!F$54:F$78,_xlfn.AGGREGATE(15,6,(ROW('Service Request Template'!F$54:F$78)-ROW('Service Request Template'!$A$54)+1)/('Service Request Template'!F$54:F$78&lt;&gt;""),ROWS(F$107:F120))))</f>
        <v/>
      </c>
    </row>
    <row r="121" spans="1:6">
      <c r="A121" s="6" t="str">
        <f>IF(ROWS(A$107:A121)&gt;COUNTA('Service Request Template'!A$54:A$78),"",INDEX('Service Request Template'!A$54:A$78,_xlfn.AGGREGATE(15,6,(ROW('Service Request Template'!A$54:A$78)-ROW('Service Request Template'!$A$54)+1)/('Service Request Template'!A$54:A$78&lt;&gt;""),ROWS(A$107:A121))))</f>
        <v/>
      </c>
      <c r="B121" s="6" t="str">
        <f>IF(ROWS(B$107:B121)&gt;COUNTA('Service Request Template'!B$54:B$78),"",INDEX('Service Request Template'!B$54:B$78,_xlfn.AGGREGATE(15,6,(ROW('Service Request Template'!B$54:B$78)-ROW('Service Request Template'!$A$54)+1)/('Service Request Template'!B$54:B$78&lt;&gt;""),ROWS(B$107:B121))))</f>
        <v/>
      </c>
      <c r="C121" s="6" t="str">
        <f>IF(ROWS(C$107:C121)&gt;COUNTA('Service Request Template'!C$54:C$78),"",INDEX('Service Request Template'!C$54:C$78,_xlfn.AGGREGATE(15,6,(ROW('Service Request Template'!C$54:C$78)-ROW('Service Request Template'!$A$54)+1)/('Service Request Template'!C$54:C$78&lt;&gt;""),ROWS(C$107:C121))))</f>
        <v/>
      </c>
      <c r="D121" s="6" t="str">
        <f>IF(ROWS(D$107:D121)&gt;COUNTA('Service Request Template'!D$54:D$78),"",INDEX('Service Request Template'!D$54:D$78,_xlfn.AGGREGATE(15,6,(ROW('Service Request Template'!D$54:D$78)-ROW('Service Request Template'!$A$54)+1)/('Service Request Template'!D$54:D$78&lt;&gt;""),ROWS(D$107:D121))))</f>
        <v/>
      </c>
      <c r="E121" s="6" t="str">
        <f>IF(ROWS(E$107:E121)&gt;COUNTA('Service Request Template'!E$54:E$78),"",INDEX('Service Request Template'!E$54:E$78,_xlfn.AGGREGATE(15,6,(ROW('Service Request Template'!E$54:E$78)-ROW('Service Request Template'!$A$54)+1)/('Service Request Template'!E$54:E$78&lt;&gt;""),ROWS(E$107:E121))))</f>
        <v/>
      </c>
      <c r="F121" s="6" t="str">
        <f>IF(ROWS(F$107:F121)&gt;COUNTA('Service Request Template'!F$54:F$78),"",INDEX('Service Request Template'!F$54:F$78,_xlfn.AGGREGATE(15,6,(ROW('Service Request Template'!F$54:F$78)-ROW('Service Request Template'!$A$54)+1)/('Service Request Template'!F$54:F$78&lt;&gt;""),ROWS(F$107:F121))))</f>
        <v/>
      </c>
    </row>
    <row r="122" spans="1:6">
      <c r="A122" s="6" t="str">
        <f>IF(ROWS(A$107:A122)&gt;COUNTA('Service Request Template'!A$54:A$78),"",INDEX('Service Request Template'!A$54:A$78,_xlfn.AGGREGATE(15,6,(ROW('Service Request Template'!A$54:A$78)-ROW('Service Request Template'!$A$54)+1)/('Service Request Template'!A$54:A$78&lt;&gt;""),ROWS(A$107:A122))))</f>
        <v/>
      </c>
      <c r="B122" s="6" t="str">
        <f>IF(ROWS(B$107:B122)&gt;COUNTA('Service Request Template'!B$54:B$78),"",INDEX('Service Request Template'!B$54:B$78,_xlfn.AGGREGATE(15,6,(ROW('Service Request Template'!B$54:B$78)-ROW('Service Request Template'!$A$54)+1)/('Service Request Template'!B$54:B$78&lt;&gt;""),ROWS(B$107:B122))))</f>
        <v/>
      </c>
      <c r="C122" s="6" t="str">
        <f>IF(ROWS(C$107:C122)&gt;COUNTA('Service Request Template'!C$54:C$78),"",INDEX('Service Request Template'!C$54:C$78,_xlfn.AGGREGATE(15,6,(ROW('Service Request Template'!C$54:C$78)-ROW('Service Request Template'!$A$54)+1)/('Service Request Template'!C$54:C$78&lt;&gt;""),ROWS(C$107:C122))))</f>
        <v/>
      </c>
      <c r="D122" s="6" t="str">
        <f>IF(ROWS(D$107:D122)&gt;COUNTA('Service Request Template'!D$54:D$78),"",INDEX('Service Request Template'!D$54:D$78,_xlfn.AGGREGATE(15,6,(ROW('Service Request Template'!D$54:D$78)-ROW('Service Request Template'!$A$54)+1)/('Service Request Template'!D$54:D$78&lt;&gt;""),ROWS(D$107:D122))))</f>
        <v/>
      </c>
      <c r="E122" s="6" t="str">
        <f>IF(ROWS(E$107:E122)&gt;COUNTA('Service Request Template'!E$54:E$78),"",INDEX('Service Request Template'!E$54:E$78,_xlfn.AGGREGATE(15,6,(ROW('Service Request Template'!E$54:E$78)-ROW('Service Request Template'!$A$54)+1)/('Service Request Template'!E$54:E$78&lt;&gt;""),ROWS(E$107:E122))))</f>
        <v/>
      </c>
      <c r="F122" s="6" t="str">
        <f>IF(ROWS(F$107:F122)&gt;COUNTA('Service Request Template'!F$54:F$78),"",INDEX('Service Request Template'!F$54:F$78,_xlfn.AGGREGATE(15,6,(ROW('Service Request Template'!F$54:F$78)-ROW('Service Request Template'!$A$54)+1)/('Service Request Template'!F$54:F$78&lt;&gt;""),ROWS(F$107:F122))))</f>
        <v/>
      </c>
    </row>
    <row r="123" spans="1:6">
      <c r="A123" s="6" t="str">
        <f>IF(ROWS(A$107:A123)&gt;COUNTA('Service Request Template'!A$54:A$78),"",INDEX('Service Request Template'!A$54:A$78,_xlfn.AGGREGATE(15,6,(ROW('Service Request Template'!A$54:A$78)-ROW('Service Request Template'!$A$54)+1)/('Service Request Template'!A$54:A$78&lt;&gt;""),ROWS(A$107:A123))))</f>
        <v/>
      </c>
      <c r="B123" s="6" t="str">
        <f>IF(ROWS(B$107:B123)&gt;COUNTA('Service Request Template'!B$54:B$78),"",INDEX('Service Request Template'!B$54:B$78,_xlfn.AGGREGATE(15,6,(ROW('Service Request Template'!B$54:B$78)-ROW('Service Request Template'!$A$54)+1)/('Service Request Template'!B$54:B$78&lt;&gt;""),ROWS(B$107:B123))))</f>
        <v/>
      </c>
      <c r="C123" s="6" t="str">
        <f>IF(ROWS(C$107:C123)&gt;COUNTA('Service Request Template'!C$54:C$78),"",INDEX('Service Request Template'!C$54:C$78,_xlfn.AGGREGATE(15,6,(ROW('Service Request Template'!C$54:C$78)-ROW('Service Request Template'!$A$54)+1)/('Service Request Template'!C$54:C$78&lt;&gt;""),ROWS(C$107:C123))))</f>
        <v/>
      </c>
      <c r="D123" s="6" t="str">
        <f>IF(ROWS(D$107:D123)&gt;COUNTA('Service Request Template'!D$54:D$78),"",INDEX('Service Request Template'!D$54:D$78,_xlfn.AGGREGATE(15,6,(ROW('Service Request Template'!D$54:D$78)-ROW('Service Request Template'!$A$54)+1)/('Service Request Template'!D$54:D$78&lt;&gt;""),ROWS(D$107:D123))))</f>
        <v/>
      </c>
      <c r="E123" s="6" t="str">
        <f>IF(ROWS(E$107:E123)&gt;COUNTA('Service Request Template'!E$54:E$78),"",INDEX('Service Request Template'!E$54:E$78,_xlfn.AGGREGATE(15,6,(ROW('Service Request Template'!E$54:E$78)-ROW('Service Request Template'!$A$54)+1)/('Service Request Template'!E$54:E$78&lt;&gt;""),ROWS(E$107:E123))))</f>
        <v/>
      </c>
      <c r="F123" s="6" t="str">
        <f>IF(ROWS(F$107:F123)&gt;COUNTA('Service Request Template'!F$54:F$78),"",INDEX('Service Request Template'!F$54:F$78,_xlfn.AGGREGATE(15,6,(ROW('Service Request Template'!F$54:F$78)-ROW('Service Request Template'!$A$54)+1)/('Service Request Template'!F$54:F$78&lt;&gt;""),ROWS(F$107:F123))))</f>
        <v/>
      </c>
    </row>
    <row r="124" spans="1:6">
      <c r="A124" s="6" t="str">
        <f>IF(ROWS(A$107:A124)&gt;COUNTA('Service Request Template'!A$54:A$78),"",INDEX('Service Request Template'!A$54:A$78,_xlfn.AGGREGATE(15,6,(ROW('Service Request Template'!A$54:A$78)-ROW('Service Request Template'!$A$54)+1)/('Service Request Template'!A$54:A$78&lt;&gt;""),ROWS(A$107:A124))))</f>
        <v/>
      </c>
      <c r="B124" s="6" t="str">
        <f>IF(ROWS(B$107:B124)&gt;COUNTA('Service Request Template'!B$54:B$78),"",INDEX('Service Request Template'!B$54:B$78,_xlfn.AGGREGATE(15,6,(ROW('Service Request Template'!B$54:B$78)-ROW('Service Request Template'!$A$54)+1)/('Service Request Template'!B$54:B$78&lt;&gt;""),ROWS(B$107:B124))))</f>
        <v/>
      </c>
      <c r="C124" s="6" t="str">
        <f>IF(ROWS(C$107:C124)&gt;COUNTA('Service Request Template'!C$54:C$78),"",INDEX('Service Request Template'!C$54:C$78,_xlfn.AGGREGATE(15,6,(ROW('Service Request Template'!C$54:C$78)-ROW('Service Request Template'!$A$54)+1)/('Service Request Template'!C$54:C$78&lt;&gt;""),ROWS(C$107:C124))))</f>
        <v/>
      </c>
      <c r="D124" s="6" t="str">
        <f>IF(ROWS(D$107:D124)&gt;COUNTA('Service Request Template'!D$54:D$78),"",INDEX('Service Request Template'!D$54:D$78,_xlfn.AGGREGATE(15,6,(ROW('Service Request Template'!D$54:D$78)-ROW('Service Request Template'!$A$54)+1)/('Service Request Template'!D$54:D$78&lt;&gt;""),ROWS(D$107:D124))))</f>
        <v/>
      </c>
      <c r="E124" s="6" t="str">
        <f>IF(ROWS(E$107:E124)&gt;COUNTA('Service Request Template'!E$54:E$78),"",INDEX('Service Request Template'!E$54:E$78,_xlfn.AGGREGATE(15,6,(ROW('Service Request Template'!E$54:E$78)-ROW('Service Request Template'!$A$54)+1)/('Service Request Template'!E$54:E$78&lt;&gt;""),ROWS(E$107:E124))))</f>
        <v/>
      </c>
      <c r="F124" s="6" t="str">
        <f>IF(ROWS(F$107:F124)&gt;COUNTA('Service Request Template'!F$54:F$78),"",INDEX('Service Request Template'!F$54:F$78,_xlfn.AGGREGATE(15,6,(ROW('Service Request Template'!F$54:F$78)-ROW('Service Request Template'!$A$54)+1)/('Service Request Template'!F$54:F$78&lt;&gt;""),ROWS(F$107:F124))))</f>
        <v/>
      </c>
    </row>
    <row r="125" spans="1:6">
      <c r="A125" s="6" t="str">
        <f>IF(ROWS(A$107:A125)&gt;COUNTA('Service Request Template'!A$54:A$78),"",INDEX('Service Request Template'!A$54:A$78,_xlfn.AGGREGATE(15,6,(ROW('Service Request Template'!A$54:A$78)-ROW('Service Request Template'!$A$54)+1)/('Service Request Template'!A$54:A$78&lt;&gt;""),ROWS(A$107:A125))))</f>
        <v/>
      </c>
      <c r="B125" s="6" t="str">
        <f>IF(ROWS(B$107:B125)&gt;COUNTA('Service Request Template'!B$54:B$78),"",INDEX('Service Request Template'!B$54:B$78,_xlfn.AGGREGATE(15,6,(ROW('Service Request Template'!B$54:B$78)-ROW('Service Request Template'!$A$54)+1)/('Service Request Template'!B$54:B$78&lt;&gt;""),ROWS(B$107:B125))))</f>
        <v/>
      </c>
      <c r="C125" s="6" t="str">
        <f>IF(ROWS(C$107:C125)&gt;COUNTA('Service Request Template'!C$54:C$78),"",INDEX('Service Request Template'!C$54:C$78,_xlfn.AGGREGATE(15,6,(ROW('Service Request Template'!C$54:C$78)-ROW('Service Request Template'!$A$54)+1)/('Service Request Template'!C$54:C$78&lt;&gt;""),ROWS(C$107:C125))))</f>
        <v/>
      </c>
      <c r="D125" s="6" t="str">
        <f>IF(ROWS(D$107:D125)&gt;COUNTA('Service Request Template'!D$54:D$78),"",INDEX('Service Request Template'!D$54:D$78,_xlfn.AGGREGATE(15,6,(ROW('Service Request Template'!D$54:D$78)-ROW('Service Request Template'!$A$54)+1)/('Service Request Template'!D$54:D$78&lt;&gt;""),ROWS(D$107:D125))))</f>
        <v/>
      </c>
      <c r="E125" s="6" t="str">
        <f>IF(ROWS(E$107:E125)&gt;COUNTA('Service Request Template'!E$54:E$78),"",INDEX('Service Request Template'!E$54:E$78,_xlfn.AGGREGATE(15,6,(ROW('Service Request Template'!E$54:E$78)-ROW('Service Request Template'!$A$54)+1)/('Service Request Template'!E$54:E$78&lt;&gt;""),ROWS(E$107:E125))))</f>
        <v/>
      </c>
      <c r="F125" s="6" t="str">
        <f>IF(ROWS(F$107:F125)&gt;COUNTA('Service Request Template'!F$54:F$78),"",INDEX('Service Request Template'!F$54:F$78,_xlfn.AGGREGATE(15,6,(ROW('Service Request Template'!F$54:F$78)-ROW('Service Request Template'!$A$54)+1)/('Service Request Template'!F$54:F$78&lt;&gt;""),ROWS(F$107:F125))))</f>
        <v/>
      </c>
    </row>
    <row r="126" spans="1:6">
      <c r="A126" s="6" t="str">
        <f>IF(ROWS(A$107:A126)&gt;COUNTA('Service Request Template'!A$54:A$78),"",INDEX('Service Request Template'!A$54:A$78,_xlfn.AGGREGATE(15,6,(ROW('Service Request Template'!A$54:A$78)-ROW('Service Request Template'!$A$54)+1)/('Service Request Template'!A$54:A$78&lt;&gt;""),ROWS(A$107:A126))))</f>
        <v/>
      </c>
      <c r="B126" s="6" t="str">
        <f>IF(ROWS(B$107:B126)&gt;COUNTA('Service Request Template'!B$54:B$78),"",INDEX('Service Request Template'!B$54:B$78,_xlfn.AGGREGATE(15,6,(ROW('Service Request Template'!B$54:B$78)-ROW('Service Request Template'!$A$54)+1)/('Service Request Template'!B$54:B$78&lt;&gt;""),ROWS(B$107:B126))))</f>
        <v/>
      </c>
      <c r="C126" s="6" t="str">
        <f>IF(ROWS(C$107:C126)&gt;COUNTA('Service Request Template'!C$54:C$78),"",INDEX('Service Request Template'!C$54:C$78,_xlfn.AGGREGATE(15,6,(ROW('Service Request Template'!C$54:C$78)-ROW('Service Request Template'!$A$54)+1)/('Service Request Template'!C$54:C$78&lt;&gt;""),ROWS(C$107:C126))))</f>
        <v/>
      </c>
      <c r="D126" s="6" t="str">
        <f>IF(ROWS(D$107:D126)&gt;COUNTA('Service Request Template'!D$54:D$78),"",INDEX('Service Request Template'!D$54:D$78,_xlfn.AGGREGATE(15,6,(ROW('Service Request Template'!D$54:D$78)-ROW('Service Request Template'!$A$54)+1)/('Service Request Template'!D$54:D$78&lt;&gt;""),ROWS(D$107:D126))))</f>
        <v/>
      </c>
      <c r="E126" s="6" t="str">
        <f>IF(ROWS(E$107:E126)&gt;COUNTA('Service Request Template'!E$54:E$78),"",INDEX('Service Request Template'!E$54:E$78,_xlfn.AGGREGATE(15,6,(ROW('Service Request Template'!E$54:E$78)-ROW('Service Request Template'!$A$54)+1)/('Service Request Template'!E$54:E$78&lt;&gt;""),ROWS(E$107:E126))))</f>
        <v/>
      </c>
      <c r="F126" s="6" t="str">
        <f>IF(ROWS(F$107:F126)&gt;COUNTA('Service Request Template'!F$54:F$78),"",INDEX('Service Request Template'!F$54:F$78,_xlfn.AGGREGATE(15,6,(ROW('Service Request Template'!F$54:F$78)-ROW('Service Request Template'!$A$54)+1)/('Service Request Template'!F$54:F$78&lt;&gt;""),ROWS(F$107:F126))))</f>
        <v/>
      </c>
    </row>
    <row r="127" spans="1:6">
      <c r="A127" s="6" t="str">
        <f>IF(ROWS(A$107:A127)&gt;COUNTA('Service Request Template'!A$54:A$78),"",INDEX('Service Request Template'!A$54:A$78,_xlfn.AGGREGATE(15,6,(ROW('Service Request Template'!A$54:A$78)-ROW('Service Request Template'!$A$54)+1)/('Service Request Template'!A$54:A$78&lt;&gt;""),ROWS(A$107:A127))))</f>
        <v/>
      </c>
      <c r="B127" s="6" t="str">
        <f>IF(ROWS(B$107:B127)&gt;COUNTA('Service Request Template'!B$54:B$78),"",INDEX('Service Request Template'!B$54:B$78,_xlfn.AGGREGATE(15,6,(ROW('Service Request Template'!B$54:B$78)-ROW('Service Request Template'!$A$54)+1)/('Service Request Template'!B$54:B$78&lt;&gt;""),ROWS(B$107:B127))))</f>
        <v/>
      </c>
      <c r="C127" s="6" t="str">
        <f>IF(ROWS(C$107:C127)&gt;COUNTA('Service Request Template'!C$54:C$78),"",INDEX('Service Request Template'!C$54:C$78,_xlfn.AGGREGATE(15,6,(ROW('Service Request Template'!C$54:C$78)-ROW('Service Request Template'!$A$54)+1)/('Service Request Template'!C$54:C$78&lt;&gt;""),ROWS(C$107:C127))))</f>
        <v/>
      </c>
      <c r="D127" s="6" t="str">
        <f>IF(ROWS(D$107:D127)&gt;COUNTA('Service Request Template'!D$54:D$78),"",INDEX('Service Request Template'!D$54:D$78,_xlfn.AGGREGATE(15,6,(ROW('Service Request Template'!D$54:D$78)-ROW('Service Request Template'!$A$54)+1)/('Service Request Template'!D$54:D$78&lt;&gt;""),ROWS(D$107:D127))))</f>
        <v/>
      </c>
      <c r="E127" s="6" t="str">
        <f>IF(ROWS(E$107:E127)&gt;COUNTA('Service Request Template'!E$54:E$78),"",INDEX('Service Request Template'!E$54:E$78,_xlfn.AGGREGATE(15,6,(ROW('Service Request Template'!E$54:E$78)-ROW('Service Request Template'!$A$54)+1)/('Service Request Template'!E$54:E$78&lt;&gt;""),ROWS(E$107:E127))))</f>
        <v/>
      </c>
      <c r="F127" s="6" t="str">
        <f>IF(ROWS(F$107:F127)&gt;COUNTA('Service Request Template'!F$54:F$78),"",INDEX('Service Request Template'!F$54:F$78,_xlfn.AGGREGATE(15,6,(ROW('Service Request Template'!F$54:F$78)-ROW('Service Request Template'!$A$54)+1)/('Service Request Template'!F$54:F$78&lt;&gt;""),ROWS(F$107:F127))))</f>
        <v/>
      </c>
    </row>
    <row r="128" spans="1:6">
      <c r="A128" s="6" t="str">
        <f>IF(ROWS(A$107:A128)&gt;COUNTA('Service Request Template'!A$54:A$78),"",INDEX('Service Request Template'!A$54:A$78,_xlfn.AGGREGATE(15,6,(ROW('Service Request Template'!A$54:A$78)-ROW('Service Request Template'!$A$54)+1)/('Service Request Template'!A$54:A$78&lt;&gt;""),ROWS(A$107:A128))))</f>
        <v/>
      </c>
      <c r="B128" s="6" t="str">
        <f>IF(ROWS(B$107:B128)&gt;COUNTA('Service Request Template'!B$54:B$78),"",INDEX('Service Request Template'!B$54:B$78,_xlfn.AGGREGATE(15,6,(ROW('Service Request Template'!B$54:B$78)-ROW('Service Request Template'!$A$54)+1)/('Service Request Template'!B$54:B$78&lt;&gt;""),ROWS(B$107:B128))))</f>
        <v/>
      </c>
      <c r="C128" s="6" t="str">
        <f>IF(ROWS(C$107:C128)&gt;COUNTA('Service Request Template'!C$54:C$78),"",INDEX('Service Request Template'!C$54:C$78,_xlfn.AGGREGATE(15,6,(ROW('Service Request Template'!C$54:C$78)-ROW('Service Request Template'!$A$54)+1)/('Service Request Template'!C$54:C$78&lt;&gt;""),ROWS(C$107:C128))))</f>
        <v/>
      </c>
      <c r="D128" s="6" t="str">
        <f>IF(ROWS(D$107:D128)&gt;COUNTA('Service Request Template'!D$54:D$78),"",INDEX('Service Request Template'!D$54:D$78,_xlfn.AGGREGATE(15,6,(ROW('Service Request Template'!D$54:D$78)-ROW('Service Request Template'!$A$54)+1)/('Service Request Template'!D$54:D$78&lt;&gt;""),ROWS(D$107:D128))))</f>
        <v/>
      </c>
      <c r="E128" s="6" t="str">
        <f>IF(ROWS(E$107:E128)&gt;COUNTA('Service Request Template'!E$54:E$78),"",INDEX('Service Request Template'!E$54:E$78,_xlfn.AGGREGATE(15,6,(ROW('Service Request Template'!E$54:E$78)-ROW('Service Request Template'!$A$54)+1)/('Service Request Template'!E$54:E$78&lt;&gt;""),ROWS(E$107:E128))))</f>
        <v/>
      </c>
      <c r="F128" s="6" t="str">
        <f>IF(ROWS(F$107:F128)&gt;COUNTA('Service Request Template'!F$54:F$78),"",INDEX('Service Request Template'!F$54:F$78,_xlfn.AGGREGATE(15,6,(ROW('Service Request Template'!F$54:F$78)-ROW('Service Request Template'!$A$54)+1)/('Service Request Template'!F$54:F$78&lt;&gt;""),ROWS(F$107:F128))))</f>
        <v/>
      </c>
    </row>
    <row r="129" spans="1:6">
      <c r="A129" s="6" t="str">
        <f>IF(ROWS(A$107:A129)&gt;COUNTA('Service Request Template'!A$54:A$78),"",INDEX('Service Request Template'!A$54:A$78,_xlfn.AGGREGATE(15,6,(ROW('Service Request Template'!A$54:A$78)-ROW('Service Request Template'!$A$54)+1)/('Service Request Template'!A$54:A$78&lt;&gt;""),ROWS(A$107:A129))))</f>
        <v/>
      </c>
      <c r="B129" s="6" t="str">
        <f>IF(ROWS(B$107:B129)&gt;COUNTA('Service Request Template'!B$54:B$78),"",INDEX('Service Request Template'!B$54:B$78,_xlfn.AGGREGATE(15,6,(ROW('Service Request Template'!B$54:B$78)-ROW('Service Request Template'!$A$54)+1)/('Service Request Template'!B$54:B$78&lt;&gt;""),ROWS(B$107:B129))))</f>
        <v/>
      </c>
      <c r="C129" s="6" t="str">
        <f>IF(ROWS(C$107:C129)&gt;COUNTA('Service Request Template'!C$54:C$78),"",INDEX('Service Request Template'!C$54:C$78,_xlfn.AGGREGATE(15,6,(ROW('Service Request Template'!C$54:C$78)-ROW('Service Request Template'!$A$54)+1)/('Service Request Template'!C$54:C$78&lt;&gt;""),ROWS(C$107:C129))))</f>
        <v/>
      </c>
      <c r="D129" s="6" t="str">
        <f>IF(ROWS(D$107:D129)&gt;COUNTA('Service Request Template'!D$54:D$78),"",INDEX('Service Request Template'!D$54:D$78,_xlfn.AGGREGATE(15,6,(ROW('Service Request Template'!D$54:D$78)-ROW('Service Request Template'!$A$54)+1)/('Service Request Template'!D$54:D$78&lt;&gt;""),ROWS(D$107:D129))))</f>
        <v/>
      </c>
      <c r="E129" s="6" t="str">
        <f>IF(ROWS(E$107:E129)&gt;COUNTA('Service Request Template'!E$54:E$78),"",INDEX('Service Request Template'!E$54:E$78,_xlfn.AGGREGATE(15,6,(ROW('Service Request Template'!E$54:E$78)-ROW('Service Request Template'!$A$54)+1)/('Service Request Template'!E$54:E$78&lt;&gt;""),ROWS(E$107:E129))))</f>
        <v/>
      </c>
      <c r="F129" s="6" t="str">
        <f>IF(ROWS(F$107:F129)&gt;COUNTA('Service Request Template'!F$54:F$78),"",INDEX('Service Request Template'!F$54:F$78,_xlfn.AGGREGATE(15,6,(ROW('Service Request Template'!F$54:F$78)-ROW('Service Request Template'!$A$54)+1)/('Service Request Template'!F$54:F$78&lt;&gt;""),ROWS(F$107:F129))))</f>
        <v/>
      </c>
    </row>
    <row r="130" spans="1:6">
      <c r="A130" s="6" t="str">
        <f>IF(ROWS(A$107:A130)&gt;COUNTA('Service Request Template'!A$54:A$78),"",INDEX('Service Request Template'!A$54:A$78,_xlfn.AGGREGATE(15,6,(ROW('Service Request Template'!A$54:A$78)-ROW('Service Request Template'!$A$54)+1)/('Service Request Template'!A$54:A$78&lt;&gt;""),ROWS(A$107:A130))))</f>
        <v/>
      </c>
      <c r="B130" s="6" t="str">
        <f>IF(ROWS(B$107:B130)&gt;COUNTA('Service Request Template'!B$54:B$78),"",INDEX('Service Request Template'!B$54:B$78,_xlfn.AGGREGATE(15,6,(ROW('Service Request Template'!B$54:B$78)-ROW('Service Request Template'!$A$54)+1)/('Service Request Template'!B$54:B$78&lt;&gt;""),ROWS(B$107:B130))))</f>
        <v/>
      </c>
      <c r="C130" s="6" t="str">
        <f>IF(ROWS(C$107:C130)&gt;COUNTA('Service Request Template'!C$54:C$78),"",INDEX('Service Request Template'!C$54:C$78,_xlfn.AGGREGATE(15,6,(ROW('Service Request Template'!C$54:C$78)-ROW('Service Request Template'!$A$54)+1)/('Service Request Template'!C$54:C$78&lt;&gt;""),ROWS(C$107:C130))))</f>
        <v/>
      </c>
      <c r="D130" s="6" t="str">
        <f>IF(ROWS(D$107:D130)&gt;COUNTA('Service Request Template'!D$54:D$78),"",INDEX('Service Request Template'!D$54:D$78,_xlfn.AGGREGATE(15,6,(ROW('Service Request Template'!D$54:D$78)-ROW('Service Request Template'!$A$54)+1)/('Service Request Template'!D$54:D$78&lt;&gt;""),ROWS(D$107:D130))))</f>
        <v/>
      </c>
      <c r="E130" s="6" t="str">
        <f>IF(ROWS(E$107:E130)&gt;COUNTA('Service Request Template'!E$54:E$78),"",INDEX('Service Request Template'!E$54:E$78,_xlfn.AGGREGATE(15,6,(ROW('Service Request Template'!E$54:E$78)-ROW('Service Request Template'!$A$54)+1)/('Service Request Template'!E$54:E$78&lt;&gt;""),ROWS(E$107:E130))))</f>
        <v/>
      </c>
      <c r="F130" s="6" t="str">
        <f>IF(ROWS(F$107:F130)&gt;COUNTA('Service Request Template'!F$54:F$78),"",INDEX('Service Request Template'!F$54:F$78,_xlfn.AGGREGATE(15,6,(ROW('Service Request Template'!F$54:F$78)-ROW('Service Request Template'!$A$54)+1)/('Service Request Template'!F$54:F$78&lt;&gt;""),ROWS(F$107:F130))))</f>
        <v/>
      </c>
    </row>
    <row r="131" spans="1:6">
      <c r="A131" s="6" t="str">
        <f>IF(ROWS(A$107:A131)&gt;COUNTA('Service Request Template'!A$54:A$78),"",INDEX('Service Request Template'!A$54:A$78,_xlfn.AGGREGATE(15,6,(ROW('Service Request Template'!A$54:A$78)-ROW('Service Request Template'!$A$54)+1)/('Service Request Template'!A$54:A$78&lt;&gt;""),ROWS(A$107:A131))))</f>
        <v/>
      </c>
      <c r="B131" s="6" t="str">
        <f>IF(ROWS(B$107:B131)&gt;COUNTA('Service Request Template'!B$54:B$78),"",INDEX('Service Request Template'!B$54:B$78,_xlfn.AGGREGATE(15,6,(ROW('Service Request Template'!B$54:B$78)-ROW('Service Request Template'!$A$54)+1)/('Service Request Template'!B$54:B$78&lt;&gt;""),ROWS(B$107:B131))))</f>
        <v/>
      </c>
      <c r="C131" s="6" t="str">
        <f>IF(ROWS(C$107:C131)&gt;COUNTA('Service Request Template'!C$54:C$78),"",INDEX('Service Request Template'!C$54:C$78,_xlfn.AGGREGATE(15,6,(ROW('Service Request Template'!C$54:C$78)-ROW('Service Request Template'!$A$54)+1)/('Service Request Template'!C$54:C$78&lt;&gt;""),ROWS(C$107:C131))))</f>
        <v/>
      </c>
      <c r="D131" s="6" t="str">
        <f>IF(ROWS(D$107:D131)&gt;COUNTA('Service Request Template'!D$54:D$78),"",INDEX('Service Request Template'!D$54:D$78,_xlfn.AGGREGATE(15,6,(ROW('Service Request Template'!D$54:D$78)-ROW('Service Request Template'!$A$54)+1)/('Service Request Template'!D$54:D$78&lt;&gt;""),ROWS(D$107:D131))))</f>
        <v/>
      </c>
      <c r="E131" s="6" t="str">
        <f>IF(ROWS(E$107:E131)&gt;COUNTA('Service Request Template'!E$54:E$78),"",INDEX('Service Request Template'!E$54:E$78,_xlfn.AGGREGATE(15,6,(ROW('Service Request Template'!E$54:E$78)-ROW('Service Request Template'!$A$54)+1)/('Service Request Template'!E$54:E$78&lt;&gt;""),ROWS(E$107:E131))))</f>
        <v/>
      </c>
      <c r="F131" s="6" t="str">
        <f>IF(ROWS(F$107:F131)&gt;COUNTA('Service Request Template'!F$54:F$78),"",INDEX('Service Request Template'!F$54:F$78,_xlfn.AGGREGATE(15,6,(ROW('Service Request Template'!F$54:F$78)-ROW('Service Request Template'!$A$54)+1)/('Service Request Template'!F$54:F$78&lt;&gt;""),ROWS(F$107:F131))))</f>
        <v/>
      </c>
    </row>
  </sheetData>
  <mergeCells count="41">
    <mergeCell ref="E101:G101"/>
    <mergeCell ref="E102:G102"/>
    <mergeCell ref="E103:G103"/>
    <mergeCell ref="E104:G104"/>
    <mergeCell ref="E96:G96"/>
    <mergeCell ref="E97:G97"/>
    <mergeCell ref="E98:G98"/>
    <mergeCell ref="E99:G99"/>
    <mergeCell ref="E100:G100"/>
    <mergeCell ref="E91:G91"/>
    <mergeCell ref="E92:G92"/>
    <mergeCell ref="E93:G93"/>
    <mergeCell ref="E94:G94"/>
    <mergeCell ref="E95:G95"/>
    <mergeCell ref="E86:G86"/>
    <mergeCell ref="E87:G87"/>
    <mergeCell ref="E88:G88"/>
    <mergeCell ref="E89:G89"/>
    <mergeCell ref="E90:G90"/>
    <mergeCell ref="E81:G81"/>
    <mergeCell ref="E82:G82"/>
    <mergeCell ref="E83:G83"/>
    <mergeCell ref="E84:G84"/>
    <mergeCell ref="E85:G85"/>
    <mergeCell ref="E76:G76"/>
    <mergeCell ref="E77:G77"/>
    <mergeCell ref="E78:G78"/>
    <mergeCell ref="E79:G79"/>
    <mergeCell ref="E80:G80"/>
    <mergeCell ref="B5:E5"/>
    <mergeCell ref="A7:C7"/>
    <mergeCell ref="A8:C8"/>
    <mergeCell ref="E74:G74"/>
    <mergeCell ref="E75:G75"/>
    <mergeCell ref="E7:F7"/>
    <mergeCell ref="E8:F8"/>
    <mergeCell ref="B1:E1"/>
    <mergeCell ref="F1:G1"/>
    <mergeCell ref="B2:E2"/>
    <mergeCell ref="F2:G2"/>
    <mergeCell ref="B4:E4"/>
  </mergeCells>
  <dataValidations count="27">
    <dataValidation allowBlank="1" showInputMessage="1" showErrorMessage="1" errorTitle="Project ID" error="Project ID should be filled by the project manager._x000a__x000a_Format: SCCXXXX were XXXX is a 4 digit number." sqref="A2" xr:uid="{00000000-0002-0000-0200-000000000000}">
      <formula1>0</formula1>
      <formula2>0</formula2>
    </dataValidation>
    <dataValidation allowBlank="1" showInputMessage="1" showErrorMessage="1" promptTitle="Principal Investigator Email" prompt="Enter the Email of the PI" sqref="B1" xr:uid="{00000000-0002-0000-0200-000001000000}">
      <formula1>0</formula1>
      <formula2>0</formula2>
    </dataValidation>
    <dataValidation allowBlank="1" showInputMessage="1" showErrorMessage="1" promptTitle="Principal Investigator " prompt="Enter the name and surename of the PI in the following format: _x000a_Name, Surname" sqref="A1 F1" xr:uid="{00000000-0002-0000-0200-000002000000}">
      <formula1>0</formula1>
      <formula2>0</formula2>
    </dataValidation>
    <dataValidation allowBlank="1" showInputMessage="1" showErrorMessage="1" promptTitle="User " prompt="Enter the name and surname of the user in the format Name, Surname" sqref="A4" xr:uid="{00000000-0002-0000-0200-000003000000}">
      <formula1>0</formula1>
      <formula2>0</formula2>
    </dataValidation>
    <dataValidation allowBlank="1" showInputMessage="1" showErrorMessage="1" promptTitle="User Email " prompt="Enter the Email of the user" sqref="B4" xr:uid="{00000000-0002-0000-0200-000004000000}">
      <formula1>0</formula1>
      <formula2>0</formula2>
    </dataValidation>
    <dataValidation allowBlank="1" showInputMessage="1" showErrorMessage="1" promptTitle="Project Title " prompt="Enter the title of your project. " sqref="A7" xr:uid="{00000000-0002-0000-0200-000005000000}">
      <formula1>0</formula1>
      <formula2>0</formula2>
    </dataValidation>
    <dataValidation allowBlank="1" showInputMessage="1" showErrorMessage="1" errorTitle="Date format not correct" error="Please Enter Date in the format: DD.MM.YYYY" sqref="B2 F2 A5" xr:uid="{00000000-0002-0000-0200-000006000000}">
      <formula1>0</formula1>
      <formula2>0</formula2>
    </dataValidation>
    <dataValidation allowBlank="1" showInputMessage="1" showErrorMessage="1" promptTitle="Cell count" prompt="Indicate here the number of cells of the pool." sqref="F10" xr:uid="{00000000-0002-0000-0200-000007000000}">
      <formula1>0</formula1>
      <formula2>0</formula2>
    </dataValidation>
    <dataValidation allowBlank="1" showInputMessage="1" showErrorMessage="1" promptTitle="Sample name" prompt="Please give clear names to your samples._x000a_-No space or special characters allowed_x000a_-Two to 15 characters long_x000a_-Should not start by a number_x000a_-Should be unique to each sample_x000a_" sqref="A10 A42 A74" xr:uid="{00000000-0002-0000-0200-000008000000}">
      <formula1>0</formula1>
      <formula2>0</formula2>
    </dataValidation>
    <dataValidation allowBlank="1" showInputMessage="1" showErrorMessage="1" promptTitle="Ratio" prompt="Enter the ratio used for pooling the samples. It is recommend to use equal pooling ratios. _x000a_See the sheet &quot;Service Request Example&quot; for an example of how to enter the ratio.  _x000a_" sqref="C10" xr:uid="{00000000-0002-0000-0200-000009000000}">
      <formula1>0</formula1>
      <formula2>0</formula2>
    </dataValidation>
    <dataValidation allowBlank="1" showInputMessage="1" showErrorMessage="1" promptTitle="Sample Pool" prompt="Enter a unique number from 1-10 for each pool." sqref="B10" xr:uid="{00000000-0002-0000-0200-00000A000000}">
      <formula1>0</formula1>
      <formula2>0</formula2>
    </dataValidation>
    <dataValidation allowBlank="1" showInputMessage="1" showErrorMessage="1" promptTitle="Pool Concentration" prompt="Input here the concentration in cells/uL  for the corresponding pool." sqref="D10" xr:uid="{00000000-0002-0000-0200-00000B000000}">
      <formula1>0</formula1>
      <formula2>0</formula2>
    </dataValidation>
    <dataValidation allowBlank="1" showInputMessage="1" showErrorMessage="1" promptTitle="Volume" prompt="Indicate here the volume of the pool in uL. " sqref="E10" xr:uid="{00000000-0002-0000-0200-00000C000000}">
      <formula1>0</formula1>
      <formula2>0</formula2>
    </dataValidation>
    <dataValidation allowBlank="1" showInputMessage="1" showErrorMessage="1" promptTitle="Desired number of reads per sample" prompt="Input here the desired number of reads per sample._x000a__x000a_" sqref="D42" xr:uid="{00000000-0002-0000-0200-00000D000000}">
      <formula1>0</formula1>
      <formula2>0</formula2>
    </dataValidation>
    <dataValidation allowBlank="1" showInputMessage="1" showErrorMessage="1" promptTitle="Target reads per cell " prompt="Input here the desired number of reads per cell." sqref="C42" xr:uid="{00000000-0002-0000-0200-00000E000000}">
      <formula1>0</formula1>
      <formula2>0</formula2>
    </dataValidation>
    <dataValidation allowBlank="1" showInputMessage="1" showErrorMessage="1" promptTitle="HTO or CMO" prompt="Input here the id of the CMO or HTO used for this sample, If any._x000a__x000a_If multiple CMOs were used for one sample, please enter them as follows: CMO301|CMO302 _x000a__x000a_Please also fill the corresponding information in the features table below" sqref="E42" xr:uid="{00000000-0002-0000-0200-00000F000000}">
      <formula1>0</formula1>
      <formula2>0</formula2>
    </dataValidation>
    <dataValidation allowBlank="1" showInputMessage="1" showErrorMessage="1" promptTitle="Desired cell number" prompt="Input here the desired cell number. Maximum allowed currenlty is 30,000. _x000a_" sqref="B42" xr:uid="{00000000-0002-0000-0200-000010000000}">
      <formula1>0</formula1>
      <formula2>0</formula2>
    </dataValidation>
    <dataValidation allowBlank="1" showInputMessage="1" showErrorMessage="1" promptTitle="Species" prompt="Please specify here the Species/Organism of origin of the Tissue/Organ/Cell used_x000a__x000a_Please contact us, if your species of interest is not among the list_x000a_" sqref="B74" xr:uid="{00000000-0002-0000-0200-000011000000}">
      <formula1>0</formula1>
      <formula2>0</formula2>
    </dataValidation>
    <dataValidation allowBlank="1" showInputMessage="1" showErrorMessage="1" promptTitle="Description" prompt="Description of the sample or condition. " sqref="E74" xr:uid="{00000000-0002-0000-0200-000012000000}">
      <formula1>0</formula1>
      <formula2>0</formula2>
    </dataValidation>
    <dataValidation allowBlank="1" showInputMessage="1" showErrorMessage="1" promptTitle="Cell Type" prompt="Specify the type of cells used (e.g., HEK 293, MFC7) or the tissue (e.g., kidney, spleen) from which the cells are derived." sqref="D74" xr:uid="{00000000-0002-0000-0200-000013000000}">
      <formula1>0</formula1>
      <formula2>0</formula2>
    </dataValidation>
    <dataValidation allowBlank="1" showInputMessage="1" showErrorMessage="1" promptTitle="Sample Type" prompt="Either Cells or Nuclei." sqref="C74" xr:uid="{00000000-0002-0000-0200-000014000000}">
      <formula1>0</formula1>
      <formula2>0</formula2>
    </dataValidation>
    <dataValidation allowBlank="1" showInputMessage="1" showErrorMessage="1" promptTitle="Name" prompt="Human-readable name for this feature. Must not contain whitespace. This name will be displayed in Loupe Browser." sqref="B106" xr:uid="{00000000-0002-0000-0200-000015000000}">
      <formula1>0</formula1>
      <formula2>0</formula2>
    </dataValidation>
    <dataValidation allowBlank="1" showInputMessage="1" showErrorMessage="1" promptTitle="ID" prompt="Unique ID for this feature. Must not contain whitespace, quote or comma characters. Each ID must be unique and must not collide with a gene identifier from the transcriptome." sqref="A106" xr:uid="{00000000-0002-0000-0200-000016000000}">
      <formula1>0</formula1>
      <formula2>0</formula2>
    </dataValidation>
    <dataValidation allowBlank="1" showInputMessage="1" showErrorMessage="1" promptTitle="Read" prompt="Specifies which RNA sequencing read contains the Feature Barcode sequence. Must be R1 or R2. Note: in most cases R2 is the correct read._x000a_" sqref="C106" xr:uid="{00000000-0002-0000-0200-000017000000}">
      <formula1>0</formula1>
      <formula2>0</formula2>
    </dataValidation>
    <dataValidation allowBlank="1" showInputMessage="1" showErrorMessage="1" promptTitle="Pattern" prompt="Specifies how to extract the Feature Barcode sequence from the read. See the Barcode Extraction Pattern section at https://support.10xgenomics.com/single-cell-gene-expression/software/pipelines/latest/using/feature-bc-analysis#pattern" sqref="D106" xr:uid="{00000000-0002-0000-0200-000018000000}">
      <formula1>0</formula1>
      <formula2>0</formula2>
    </dataValidation>
    <dataValidation allowBlank="1" showInputMessage="1" showErrorMessage="1" promptTitle="Sequence" prompt="Nucleotide barcode sequence associated with this feature. E.g., antibody barcode or sgRNA protospacer sequence." sqref="E106" xr:uid="{00000000-0002-0000-0200-000019000000}">
      <formula1>0</formula1>
      <formula2>0</formula2>
    </dataValidation>
    <dataValidation allowBlank="1" showInputMessage="1" showErrorMessage="1" promptTitle="Feature Type" prompt="The FASTQ data will be interpreted using the rows from the feature reference file that have a ‘feature_type’ that matches this library_type. This field is case-sensitive, and must match a valid library type as described in the Library / Feature Types sect" sqref="F106" xr:uid="{00000000-0002-0000-0200-00001A000000}">
      <formula1>0</formula1>
      <formula2>0</formula2>
    </dataValidation>
  </dataValidations>
  <pageMargins left="0.25" right="0.25" top="0.75" bottom="0.75" header="0.51180555555555496" footer="0.51180555555555496"/>
  <pageSetup paperSize="5" scale="70" firstPageNumber="0" orientation="landscape"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84"/>
  <sheetViews>
    <sheetView topLeftCell="A35" zoomScale="73" zoomScaleNormal="73" workbookViewId="0">
      <selection activeCell="I37" sqref="I37"/>
    </sheetView>
  </sheetViews>
  <sheetFormatPr defaultColWidth="11" defaultRowHeight="15.75"/>
  <cols>
    <col min="1" max="1" width="33" customWidth="1"/>
    <col min="2" max="2" width="21.5" customWidth="1"/>
    <col min="3" max="3" width="17.5" customWidth="1"/>
    <col min="4" max="4" width="23.25" customWidth="1"/>
    <col min="5" max="5" width="21.5" customWidth="1"/>
    <col min="6" max="6" width="18.75" customWidth="1"/>
    <col min="7" max="7" width="19.125" customWidth="1"/>
    <col min="8" max="8" width="22.125" customWidth="1"/>
    <col min="9" max="9" width="23.25" customWidth="1"/>
    <col min="10" max="10" width="21.25" customWidth="1"/>
    <col min="11" max="11" width="16.5" customWidth="1"/>
    <col min="12" max="12" width="20.5" customWidth="1"/>
    <col min="13" max="13" width="16.25" customWidth="1"/>
    <col min="14" max="14" width="33" customWidth="1"/>
  </cols>
  <sheetData>
    <row r="1" spans="1:20">
      <c r="A1" s="3" t="s">
        <v>5</v>
      </c>
      <c r="B1" s="3"/>
      <c r="C1" s="3"/>
      <c r="D1" s="3"/>
    </row>
    <row r="2" spans="1:20">
      <c r="A2" s="4" t="s">
        <v>6</v>
      </c>
      <c r="B2" s="4" t="s">
        <v>7</v>
      </c>
      <c r="C2" s="4" t="s">
        <v>8</v>
      </c>
      <c r="D2" s="4" t="s">
        <v>9</v>
      </c>
      <c r="E2" s="5"/>
      <c r="F2" s="5"/>
      <c r="G2" s="5"/>
      <c r="H2" s="5"/>
      <c r="I2" s="5"/>
      <c r="J2" s="5"/>
      <c r="K2" s="5"/>
      <c r="L2" s="5"/>
      <c r="M2" s="5"/>
      <c r="N2" s="5"/>
    </row>
    <row r="3" spans="1:20">
      <c r="A3" s="6"/>
      <c r="B3" s="7"/>
      <c r="C3" s="7"/>
      <c r="D3" s="7"/>
      <c r="E3" s="8"/>
      <c r="F3" s="8"/>
      <c r="G3" s="8"/>
      <c r="H3" s="8"/>
      <c r="I3" s="8"/>
    </row>
    <row r="4" spans="1:20" ht="16.5">
      <c r="C4" s="9"/>
      <c r="T4" s="10" t="s">
        <v>10</v>
      </c>
    </row>
    <row r="5" spans="1:20">
      <c r="A5" s="3" t="s">
        <v>11</v>
      </c>
      <c r="B5" s="3"/>
    </row>
    <row r="6" spans="1:20">
      <c r="A6" s="11" t="s">
        <v>12</v>
      </c>
      <c r="B6" s="6"/>
    </row>
    <row r="7" spans="1:20">
      <c r="A7" s="11" t="s">
        <v>13</v>
      </c>
      <c r="B7" s="6"/>
      <c r="E7" s="45" t="s">
        <v>146</v>
      </c>
      <c r="F7" s="46"/>
      <c r="G7" s="46"/>
      <c r="H7" s="46"/>
      <c r="I7" s="47"/>
    </row>
    <row r="8" spans="1:20">
      <c r="A8" s="11" t="s">
        <v>14</v>
      </c>
      <c r="B8" s="6"/>
      <c r="E8" s="48"/>
      <c r="F8" s="49"/>
      <c r="G8" s="49"/>
      <c r="H8" s="49"/>
      <c r="I8" s="50"/>
    </row>
    <row r="9" spans="1:20">
      <c r="A9" s="11" t="s">
        <v>15</v>
      </c>
      <c r="B9" s="6"/>
      <c r="E9" s="48"/>
      <c r="F9" s="49"/>
      <c r="G9" s="49"/>
      <c r="H9" s="49"/>
      <c r="I9" s="50"/>
    </row>
    <row r="10" spans="1:20">
      <c r="A10" s="11" t="s">
        <v>16</v>
      </c>
      <c r="B10" s="12"/>
      <c r="C10" s="13"/>
      <c r="D10" s="14"/>
      <c r="E10" s="51"/>
      <c r="F10" s="52"/>
      <c r="G10" s="52"/>
      <c r="H10" s="52"/>
      <c r="I10" s="53"/>
    </row>
    <row r="11" spans="1:20">
      <c r="A11" s="11" t="s">
        <v>17</v>
      </c>
      <c r="B11" s="6"/>
    </row>
    <row r="12" spans="1:20">
      <c r="A12" s="11" t="s">
        <v>144</v>
      </c>
      <c r="B12" s="6"/>
    </row>
    <row r="13" spans="1:20">
      <c r="A13" s="11" t="s">
        <v>145</v>
      </c>
      <c r="B13" s="6"/>
    </row>
    <row r="16" spans="1:20">
      <c r="A16" s="34" t="s">
        <v>18</v>
      </c>
      <c r="B16" s="34"/>
      <c r="C16" s="34"/>
      <c r="D16" s="34"/>
      <c r="E16" s="34"/>
      <c r="F16" s="34"/>
      <c r="G16" s="34"/>
      <c r="H16" s="34"/>
      <c r="I16" s="34"/>
      <c r="J16" s="34"/>
      <c r="K16" s="34"/>
      <c r="L16" s="34"/>
      <c r="M16" s="34"/>
      <c r="N16" s="34"/>
    </row>
    <row r="17" spans="1:18" ht="31.5">
      <c r="A17" s="16" t="s">
        <v>19</v>
      </c>
      <c r="B17" s="16" t="s">
        <v>20</v>
      </c>
      <c r="C17" s="16" t="s">
        <v>21</v>
      </c>
      <c r="D17" s="17" t="s">
        <v>22</v>
      </c>
      <c r="E17" s="16" t="s">
        <v>23</v>
      </c>
      <c r="F17" s="16" t="s">
        <v>24</v>
      </c>
      <c r="G17" s="17" t="s">
        <v>25</v>
      </c>
      <c r="H17" s="17" t="s">
        <v>26</v>
      </c>
      <c r="I17" s="17" t="s">
        <v>27</v>
      </c>
      <c r="J17" s="17" t="s">
        <v>28</v>
      </c>
      <c r="K17" s="16" t="s">
        <v>29</v>
      </c>
      <c r="L17" s="16" t="s">
        <v>30</v>
      </c>
      <c r="M17" s="16" t="s">
        <v>31</v>
      </c>
      <c r="N17" s="16" t="s">
        <v>32</v>
      </c>
    </row>
    <row r="18" spans="1:18">
      <c r="A18" s="35" t="s">
        <v>47</v>
      </c>
      <c r="B18" s="35">
        <v>1</v>
      </c>
      <c r="C18" s="36" t="s">
        <v>48</v>
      </c>
      <c r="D18" s="35">
        <v>850</v>
      </c>
      <c r="E18" s="35">
        <v>100</v>
      </c>
      <c r="F18" s="35">
        <v>85000</v>
      </c>
      <c r="G18" s="35">
        <v>20000</v>
      </c>
      <c r="H18" s="35">
        <v>50000</v>
      </c>
      <c r="I18" s="35">
        <f>H18*G18</f>
        <v>1000000000</v>
      </c>
      <c r="J18" s="35" t="s">
        <v>49</v>
      </c>
      <c r="K18" s="35" t="s">
        <v>50</v>
      </c>
      <c r="L18" s="35" t="s">
        <v>51</v>
      </c>
      <c r="M18" s="35" t="s">
        <v>52</v>
      </c>
      <c r="N18" s="35" t="s">
        <v>53</v>
      </c>
    </row>
    <row r="19" spans="1:18">
      <c r="A19" s="35" t="s">
        <v>54</v>
      </c>
      <c r="B19" s="35">
        <v>2</v>
      </c>
      <c r="C19" s="36" t="s">
        <v>48</v>
      </c>
      <c r="D19" s="35">
        <v>900</v>
      </c>
      <c r="E19" s="35">
        <v>100</v>
      </c>
      <c r="F19" s="35">
        <v>90000</v>
      </c>
      <c r="G19" s="35">
        <v>20000</v>
      </c>
      <c r="H19" s="35">
        <v>50000</v>
      </c>
      <c r="I19" s="35">
        <f t="shared" ref="I19:I32" si="0">H19*G19</f>
        <v>1000000000</v>
      </c>
      <c r="J19" s="35" t="s">
        <v>55</v>
      </c>
      <c r="K19" s="35" t="s">
        <v>50</v>
      </c>
      <c r="L19" s="35" t="s">
        <v>51</v>
      </c>
      <c r="M19" s="35" t="s">
        <v>52</v>
      </c>
      <c r="N19" s="35" t="s">
        <v>56</v>
      </c>
    </row>
    <row r="20" spans="1:18">
      <c r="A20" s="35" t="s">
        <v>57</v>
      </c>
      <c r="B20" s="35">
        <v>1</v>
      </c>
      <c r="C20" s="36" t="s">
        <v>58</v>
      </c>
      <c r="D20" s="35">
        <v>850</v>
      </c>
      <c r="E20" s="35">
        <v>100</v>
      </c>
      <c r="F20" s="35">
        <v>85000</v>
      </c>
      <c r="G20" s="35">
        <v>20000</v>
      </c>
      <c r="H20" s="35">
        <v>50000</v>
      </c>
      <c r="I20" s="35">
        <f t="shared" si="0"/>
        <v>1000000000</v>
      </c>
      <c r="J20" s="35" t="s">
        <v>59</v>
      </c>
      <c r="K20" s="35" t="s">
        <v>50</v>
      </c>
      <c r="L20" s="35" t="s">
        <v>51</v>
      </c>
      <c r="M20" s="35" t="s">
        <v>52</v>
      </c>
      <c r="N20" s="35" t="s">
        <v>60</v>
      </c>
    </row>
    <row r="21" spans="1:18">
      <c r="A21" s="35" t="s">
        <v>61</v>
      </c>
      <c r="B21" s="35">
        <v>2</v>
      </c>
      <c r="C21" s="36" t="s">
        <v>58</v>
      </c>
      <c r="D21" s="35">
        <v>900</v>
      </c>
      <c r="E21" s="35">
        <v>100</v>
      </c>
      <c r="F21" s="35">
        <v>90000</v>
      </c>
      <c r="G21" s="35">
        <v>20000</v>
      </c>
      <c r="H21" s="35">
        <v>50000</v>
      </c>
      <c r="I21" s="35">
        <f t="shared" si="0"/>
        <v>1000000000</v>
      </c>
      <c r="J21" s="35" t="s">
        <v>62</v>
      </c>
      <c r="K21" s="35" t="s">
        <v>50</v>
      </c>
      <c r="L21" s="35" t="s">
        <v>51</v>
      </c>
      <c r="M21" s="35" t="s">
        <v>52</v>
      </c>
      <c r="N21" s="35" t="s">
        <v>63</v>
      </c>
    </row>
    <row r="22" spans="1:18">
      <c r="A22" s="37" t="s">
        <v>64</v>
      </c>
      <c r="B22" s="37">
        <v>3</v>
      </c>
      <c r="C22" s="38" t="s">
        <v>65</v>
      </c>
      <c r="D22" s="37">
        <v>620</v>
      </c>
      <c r="E22" s="37">
        <v>50</v>
      </c>
      <c r="F22" s="37">
        <v>31000</v>
      </c>
      <c r="G22" s="37">
        <v>10000</v>
      </c>
      <c r="H22" s="37">
        <v>30000</v>
      </c>
      <c r="I22" s="35">
        <f t="shared" si="0"/>
        <v>300000000</v>
      </c>
      <c r="J22" s="39" t="s">
        <v>66</v>
      </c>
      <c r="K22" s="37" t="s">
        <v>67</v>
      </c>
      <c r="L22" s="37" t="s">
        <v>68</v>
      </c>
      <c r="M22" s="37" t="s">
        <v>69</v>
      </c>
      <c r="N22" s="37" t="s">
        <v>70</v>
      </c>
    </row>
    <row r="23" spans="1:18">
      <c r="A23" s="37" t="s">
        <v>71</v>
      </c>
      <c r="B23" s="37">
        <v>3</v>
      </c>
      <c r="C23" s="38" t="s">
        <v>65</v>
      </c>
      <c r="D23" s="37">
        <v>620</v>
      </c>
      <c r="E23" s="37">
        <v>50</v>
      </c>
      <c r="F23" s="37">
        <v>31000</v>
      </c>
      <c r="G23" s="37">
        <v>10000</v>
      </c>
      <c r="H23" s="37">
        <v>30000</v>
      </c>
      <c r="I23" s="35">
        <f t="shared" si="0"/>
        <v>300000000</v>
      </c>
      <c r="J23" s="37" t="s">
        <v>72</v>
      </c>
      <c r="K23" s="37" t="s">
        <v>67</v>
      </c>
      <c r="L23" s="37" t="s">
        <v>68</v>
      </c>
      <c r="M23" s="37" t="s">
        <v>69</v>
      </c>
      <c r="N23" s="37" t="s">
        <v>73</v>
      </c>
    </row>
    <row r="24" spans="1:18">
      <c r="A24" s="37" t="s">
        <v>74</v>
      </c>
      <c r="B24" s="37">
        <v>4</v>
      </c>
      <c r="C24" s="38" t="s">
        <v>75</v>
      </c>
      <c r="D24" s="37">
        <v>700</v>
      </c>
      <c r="E24" s="37">
        <v>60</v>
      </c>
      <c r="F24" s="37">
        <v>42000</v>
      </c>
      <c r="G24" s="37">
        <v>10000</v>
      </c>
      <c r="H24" s="37">
        <v>30000</v>
      </c>
      <c r="I24" s="35">
        <f t="shared" si="0"/>
        <v>300000000</v>
      </c>
      <c r="J24" s="37" t="s">
        <v>76</v>
      </c>
      <c r="K24" s="37" t="s">
        <v>67</v>
      </c>
      <c r="L24" s="37" t="s">
        <v>68</v>
      </c>
      <c r="M24" s="37" t="s">
        <v>69</v>
      </c>
      <c r="N24" s="37" t="s">
        <v>77</v>
      </c>
    </row>
    <row r="25" spans="1:18">
      <c r="A25" s="37" t="s">
        <v>78</v>
      </c>
      <c r="B25" s="37">
        <v>4</v>
      </c>
      <c r="C25" s="38" t="s">
        <v>75</v>
      </c>
      <c r="D25" s="37">
        <v>700</v>
      </c>
      <c r="E25" s="37">
        <v>60</v>
      </c>
      <c r="F25" s="37">
        <v>42000</v>
      </c>
      <c r="G25" s="37">
        <v>10000</v>
      </c>
      <c r="H25" s="37">
        <v>30000</v>
      </c>
      <c r="I25" s="35">
        <f t="shared" si="0"/>
        <v>300000000</v>
      </c>
      <c r="J25" s="37" t="s">
        <v>79</v>
      </c>
      <c r="K25" s="37" t="s">
        <v>67</v>
      </c>
      <c r="L25" s="37" t="s">
        <v>68</v>
      </c>
      <c r="M25" s="37" t="s">
        <v>69</v>
      </c>
      <c r="N25" s="37" t="s">
        <v>80</v>
      </c>
      <c r="R25" s="18"/>
    </row>
    <row r="26" spans="1:18">
      <c r="A26" s="37" t="s">
        <v>81</v>
      </c>
      <c r="B26" s="37">
        <v>4</v>
      </c>
      <c r="C26" s="38" t="s">
        <v>75</v>
      </c>
      <c r="D26" s="37">
        <v>700</v>
      </c>
      <c r="E26" s="37">
        <v>60</v>
      </c>
      <c r="F26" s="37">
        <v>42000</v>
      </c>
      <c r="G26" s="37">
        <v>10000</v>
      </c>
      <c r="H26" s="37">
        <v>30000</v>
      </c>
      <c r="I26" s="35">
        <f t="shared" si="0"/>
        <v>300000000</v>
      </c>
      <c r="J26" s="37" t="s">
        <v>82</v>
      </c>
      <c r="K26" s="37" t="s">
        <v>67</v>
      </c>
      <c r="L26" s="37" t="s">
        <v>68</v>
      </c>
      <c r="M26" s="37" t="s">
        <v>69</v>
      </c>
      <c r="N26" s="37" t="s">
        <v>83</v>
      </c>
    </row>
    <row r="27" spans="1:18">
      <c r="A27" s="40" t="s">
        <v>84</v>
      </c>
      <c r="B27" s="35">
        <v>5</v>
      </c>
      <c r="C27" s="36" t="s">
        <v>85</v>
      </c>
      <c r="D27" s="35">
        <v>1427</v>
      </c>
      <c r="E27" s="35">
        <v>40</v>
      </c>
      <c r="F27" s="35">
        <v>57080</v>
      </c>
      <c r="G27" s="35">
        <v>30000</v>
      </c>
      <c r="H27" s="35">
        <v>50000</v>
      </c>
      <c r="I27" s="35">
        <f t="shared" si="0"/>
        <v>1500000000</v>
      </c>
      <c r="J27" s="35" t="s">
        <v>86</v>
      </c>
      <c r="K27" s="35" t="s">
        <v>87</v>
      </c>
      <c r="L27" s="35" t="s">
        <v>51</v>
      </c>
      <c r="M27" s="35" t="s">
        <v>88</v>
      </c>
      <c r="N27" s="35" t="s">
        <v>89</v>
      </c>
    </row>
    <row r="28" spans="1:18">
      <c r="A28" s="40" t="s">
        <v>90</v>
      </c>
      <c r="B28" s="35">
        <v>5</v>
      </c>
      <c r="C28" s="36" t="s">
        <v>85</v>
      </c>
      <c r="D28" s="35">
        <v>1427</v>
      </c>
      <c r="E28" s="35">
        <v>40</v>
      </c>
      <c r="F28" s="35">
        <v>57080</v>
      </c>
      <c r="G28" s="35">
        <v>30000</v>
      </c>
      <c r="H28" s="35">
        <v>50000</v>
      </c>
      <c r="I28" s="35">
        <f t="shared" si="0"/>
        <v>1500000000</v>
      </c>
      <c r="J28" s="35" t="s">
        <v>91</v>
      </c>
      <c r="K28" s="35" t="s">
        <v>87</v>
      </c>
      <c r="L28" s="35" t="s">
        <v>51</v>
      </c>
      <c r="M28" s="35" t="s">
        <v>88</v>
      </c>
      <c r="N28" s="35" t="s">
        <v>92</v>
      </c>
    </row>
    <row r="29" spans="1:18">
      <c r="A29" s="40" t="s">
        <v>93</v>
      </c>
      <c r="B29" s="35">
        <v>5</v>
      </c>
      <c r="C29" s="36" t="s">
        <v>85</v>
      </c>
      <c r="D29" s="35">
        <v>1427</v>
      </c>
      <c r="E29" s="35">
        <v>40</v>
      </c>
      <c r="F29" s="35">
        <v>57080</v>
      </c>
      <c r="G29" s="35">
        <v>30000</v>
      </c>
      <c r="H29" s="35">
        <v>50000</v>
      </c>
      <c r="I29" s="35">
        <f t="shared" si="0"/>
        <v>1500000000</v>
      </c>
      <c r="J29" s="35" t="s">
        <v>94</v>
      </c>
      <c r="K29" s="35" t="s">
        <v>87</v>
      </c>
      <c r="L29" s="35" t="s">
        <v>51</v>
      </c>
      <c r="M29" s="35" t="s">
        <v>88</v>
      </c>
      <c r="N29" s="35" t="s">
        <v>95</v>
      </c>
    </row>
    <row r="30" spans="1:18">
      <c r="A30" s="40" t="s">
        <v>96</v>
      </c>
      <c r="B30" s="35">
        <v>5</v>
      </c>
      <c r="C30" s="36" t="s">
        <v>85</v>
      </c>
      <c r="D30" s="35">
        <v>1427</v>
      </c>
      <c r="E30" s="35">
        <v>40</v>
      </c>
      <c r="F30" s="35">
        <v>57080</v>
      </c>
      <c r="G30" s="35">
        <v>30000</v>
      </c>
      <c r="H30" s="35">
        <v>50000</v>
      </c>
      <c r="I30" s="35">
        <f t="shared" si="0"/>
        <v>1500000000</v>
      </c>
      <c r="J30" s="35" t="s">
        <v>97</v>
      </c>
      <c r="K30" s="35" t="s">
        <v>87</v>
      </c>
      <c r="L30" s="35" t="s">
        <v>51</v>
      </c>
      <c r="M30" s="35" t="s">
        <v>98</v>
      </c>
      <c r="N30" s="35" t="s">
        <v>99</v>
      </c>
    </row>
    <row r="31" spans="1:18">
      <c r="A31" s="40" t="s">
        <v>100</v>
      </c>
      <c r="B31" s="35">
        <v>5</v>
      </c>
      <c r="C31" s="36" t="s">
        <v>85</v>
      </c>
      <c r="D31" s="35">
        <v>1427</v>
      </c>
      <c r="E31" s="35">
        <v>40</v>
      </c>
      <c r="F31" s="35">
        <v>57080</v>
      </c>
      <c r="G31" s="35">
        <v>30000</v>
      </c>
      <c r="H31" s="35">
        <v>50000</v>
      </c>
      <c r="I31" s="35">
        <f t="shared" si="0"/>
        <v>1500000000</v>
      </c>
      <c r="J31" s="35" t="s">
        <v>101</v>
      </c>
      <c r="K31" s="35" t="s">
        <v>87</v>
      </c>
      <c r="L31" s="35" t="s">
        <v>51</v>
      </c>
      <c r="M31" s="35" t="s">
        <v>98</v>
      </c>
      <c r="N31" s="35" t="s">
        <v>102</v>
      </c>
    </row>
    <row r="32" spans="1:18">
      <c r="A32" s="40" t="s">
        <v>103</v>
      </c>
      <c r="B32" s="35">
        <v>5</v>
      </c>
      <c r="C32" s="36" t="s">
        <v>85</v>
      </c>
      <c r="D32" s="35">
        <v>1427</v>
      </c>
      <c r="E32" s="35">
        <v>40</v>
      </c>
      <c r="F32" s="35">
        <v>57080</v>
      </c>
      <c r="G32" s="35">
        <v>30000</v>
      </c>
      <c r="H32" s="35">
        <v>50000</v>
      </c>
      <c r="I32" s="35">
        <f t="shared" si="0"/>
        <v>1500000000</v>
      </c>
      <c r="J32" s="35" t="s">
        <v>104</v>
      </c>
      <c r="K32" s="35" t="s">
        <v>87</v>
      </c>
      <c r="L32" s="35" t="s">
        <v>51</v>
      </c>
      <c r="M32" s="35" t="s">
        <v>98</v>
      </c>
      <c r="N32" s="35" t="s">
        <v>105</v>
      </c>
    </row>
    <row r="33" spans="1:14">
      <c r="A33" s="19"/>
      <c r="B33" s="6"/>
      <c r="C33" s="7"/>
      <c r="D33" s="6"/>
      <c r="E33" s="6"/>
      <c r="F33" s="6"/>
      <c r="G33" s="6"/>
      <c r="H33" s="6"/>
      <c r="I33" s="6"/>
      <c r="J33" s="6"/>
      <c r="K33" s="6"/>
      <c r="L33" s="6"/>
      <c r="M33" s="6"/>
      <c r="N33" s="6"/>
    </row>
    <row r="34" spans="1:14">
      <c r="A34" s="6"/>
      <c r="B34" s="6"/>
      <c r="C34" s="7"/>
      <c r="D34" s="6"/>
      <c r="E34" s="6"/>
      <c r="F34" s="6"/>
      <c r="G34" s="6"/>
      <c r="H34" s="6"/>
      <c r="I34" s="6"/>
      <c r="J34" s="6"/>
      <c r="K34" s="6"/>
      <c r="L34" s="6"/>
      <c r="M34" s="6"/>
      <c r="N34" s="6"/>
    </row>
    <row r="35" spans="1:14">
      <c r="A35" s="6"/>
      <c r="B35" s="6"/>
      <c r="C35" s="7"/>
      <c r="D35" s="6"/>
      <c r="E35" s="6"/>
      <c r="F35" s="6"/>
      <c r="G35" s="6"/>
      <c r="H35" s="6"/>
      <c r="I35" s="6"/>
      <c r="J35" s="6"/>
      <c r="K35" s="6"/>
      <c r="L35" s="6"/>
      <c r="M35" s="6"/>
      <c r="N35" s="6"/>
    </row>
    <row r="36" spans="1:14">
      <c r="A36" s="20"/>
      <c r="B36" s="20"/>
      <c r="C36" s="21"/>
      <c r="D36" s="20"/>
      <c r="E36" s="20"/>
      <c r="F36" s="20"/>
      <c r="G36" s="20"/>
      <c r="H36" s="20"/>
      <c r="I36" s="20"/>
      <c r="J36" s="20"/>
      <c r="K36" s="20"/>
      <c r="L36" s="20"/>
      <c r="M36" s="20"/>
      <c r="N36" s="20"/>
    </row>
    <row r="37" spans="1:14">
      <c r="A37" s="20"/>
      <c r="B37" s="20"/>
      <c r="C37" s="21"/>
      <c r="D37" s="20"/>
      <c r="E37" s="20"/>
      <c r="F37" s="20"/>
      <c r="G37" s="20"/>
      <c r="H37" s="20"/>
      <c r="I37" s="20"/>
      <c r="J37" s="20"/>
      <c r="K37" s="20"/>
      <c r="L37" s="20"/>
      <c r="M37" s="20"/>
      <c r="N37" s="20"/>
    </row>
    <row r="38" spans="1:14">
      <c r="A38" s="11"/>
      <c r="B38" s="11"/>
      <c r="C38" s="22"/>
      <c r="D38" s="11"/>
      <c r="E38" s="11"/>
      <c r="F38" s="11"/>
      <c r="G38" s="11"/>
      <c r="H38" s="11"/>
      <c r="I38" s="11"/>
      <c r="J38" s="11"/>
      <c r="K38" s="11"/>
      <c r="L38" s="11"/>
      <c r="M38" s="11"/>
      <c r="N38" s="11"/>
    </row>
    <row r="39" spans="1:14">
      <c r="A39" s="6"/>
      <c r="B39" s="6"/>
      <c r="C39" s="7"/>
      <c r="D39" s="6"/>
      <c r="E39" s="6"/>
      <c r="F39" s="6"/>
      <c r="G39" s="6"/>
      <c r="H39" s="6"/>
      <c r="I39" s="6"/>
      <c r="J39" s="6"/>
      <c r="K39" s="6"/>
      <c r="L39" s="6"/>
      <c r="M39" s="6"/>
      <c r="N39" s="6"/>
    </row>
    <row r="40" spans="1:14">
      <c r="A40" s="6"/>
      <c r="B40" s="6"/>
      <c r="C40" s="7"/>
      <c r="D40" s="6"/>
      <c r="E40" s="6"/>
      <c r="F40" s="6"/>
      <c r="G40" s="6"/>
      <c r="H40" s="6"/>
      <c r="I40" s="6"/>
      <c r="J40" s="6"/>
      <c r="K40" s="6"/>
      <c r="L40" s="6"/>
      <c r="M40" s="6"/>
      <c r="N40" s="6"/>
    </row>
    <row r="41" spans="1:14">
      <c r="A41" s="6"/>
      <c r="B41" s="6"/>
      <c r="C41" s="7"/>
      <c r="D41" s="6"/>
      <c r="E41" s="6"/>
      <c r="F41" s="6"/>
      <c r="G41" s="6"/>
      <c r="H41" s="6"/>
      <c r="I41" s="6"/>
      <c r="J41" s="6"/>
      <c r="K41" s="6"/>
      <c r="L41" s="6"/>
      <c r="M41" s="6"/>
      <c r="N41" s="6"/>
    </row>
    <row r="42" spans="1:14">
      <c r="A42" s="6"/>
      <c r="B42" s="6"/>
      <c r="C42" s="7"/>
      <c r="D42" s="6"/>
      <c r="E42" s="6"/>
      <c r="F42" s="6"/>
      <c r="G42" s="6"/>
      <c r="H42" s="6"/>
      <c r="I42" s="6"/>
      <c r="J42" s="6"/>
      <c r="K42" s="6"/>
      <c r="L42" s="6"/>
      <c r="M42" s="6"/>
      <c r="N42" s="6"/>
    </row>
    <row r="43" spans="1:14">
      <c r="A43" s="6"/>
      <c r="B43" s="6"/>
      <c r="C43" s="7"/>
      <c r="D43" s="6"/>
      <c r="E43" s="6"/>
      <c r="F43" s="6"/>
      <c r="G43" s="6"/>
      <c r="H43" s="6"/>
      <c r="I43" s="6"/>
      <c r="J43" s="6"/>
      <c r="K43" s="6"/>
      <c r="L43" s="6"/>
      <c r="M43" s="6"/>
      <c r="N43" s="6"/>
    </row>
    <row r="44" spans="1:14">
      <c r="A44" s="6"/>
      <c r="B44" s="6"/>
      <c r="C44" s="7"/>
      <c r="D44" s="6"/>
      <c r="E44" s="6"/>
      <c r="F44" s="6"/>
      <c r="G44" s="6"/>
      <c r="H44" s="6"/>
      <c r="I44" s="6"/>
      <c r="J44" s="6"/>
      <c r="K44" s="6"/>
      <c r="L44" s="6"/>
      <c r="M44" s="6"/>
      <c r="N44" s="6"/>
    </row>
    <row r="45" spans="1:14">
      <c r="A45" s="6"/>
      <c r="B45" s="6"/>
      <c r="C45" s="7"/>
      <c r="D45" s="6"/>
      <c r="E45" s="6"/>
      <c r="F45" s="6"/>
      <c r="G45" s="6"/>
      <c r="H45" s="6"/>
      <c r="I45" s="6"/>
      <c r="J45" s="6"/>
      <c r="K45" s="6"/>
      <c r="L45" s="6"/>
      <c r="M45" s="6"/>
      <c r="N45" s="6"/>
    </row>
    <row r="46" spans="1:14">
      <c r="A46" s="6"/>
      <c r="B46" s="6"/>
      <c r="C46" s="7"/>
      <c r="D46" s="6"/>
      <c r="E46" s="6"/>
      <c r="F46" s="6"/>
      <c r="G46" s="6"/>
      <c r="H46" s="6"/>
      <c r="I46" s="6"/>
      <c r="J46" s="6"/>
      <c r="K46" s="6"/>
      <c r="L46" s="6"/>
      <c r="M46" s="6"/>
      <c r="N46" s="6"/>
    </row>
    <row r="47" spans="1:14">
      <c r="A47" s="6"/>
      <c r="B47" s="6"/>
      <c r="C47" s="7"/>
      <c r="D47" s="6"/>
      <c r="E47" s="6"/>
      <c r="F47" s="6"/>
      <c r="G47" s="6"/>
      <c r="H47" s="6"/>
      <c r="I47" s="6"/>
      <c r="J47" s="6"/>
      <c r="K47" s="6"/>
      <c r="L47" s="6"/>
      <c r="M47" s="6"/>
      <c r="N47" s="6"/>
    </row>
    <row r="49" spans="1:14">
      <c r="A49" s="25" t="s">
        <v>33</v>
      </c>
      <c r="B49" s="25"/>
      <c r="C49" s="25"/>
      <c r="D49" s="25"/>
      <c r="E49" s="25"/>
      <c r="F49" s="25"/>
      <c r="G49" s="26"/>
      <c r="H49" s="28"/>
    </row>
    <row r="50" spans="1:14" ht="15.75" customHeight="1">
      <c r="A50" s="27" t="s">
        <v>34</v>
      </c>
      <c r="B50" s="25"/>
      <c r="C50" s="25"/>
      <c r="D50" s="25"/>
      <c r="E50" s="25"/>
      <c r="F50" s="25"/>
      <c r="G50" s="28"/>
      <c r="H50" s="28"/>
      <c r="I50" s="5"/>
      <c r="J50" s="5"/>
      <c r="K50" s="5"/>
      <c r="L50" s="5"/>
      <c r="M50" s="5"/>
      <c r="N50" s="5"/>
    </row>
    <row r="51" spans="1:14" ht="15.75" customHeight="1">
      <c r="A51" s="25" t="s">
        <v>35</v>
      </c>
      <c r="B51" s="25"/>
      <c r="C51" s="25"/>
      <c r="D51" s="25"/>
      <c r="E51" s="25"/>
      <c r="F51" s="25"/>
      <c r="G51" s="28"/>
      <c r="H51" s="28"/>
      <c r="I51" s="5"/>
      <c r="J51" s="5"/>
      <c r="K51" s="5"/>
      <c r="L51" s="5"/>
      <c r="M51" s="5"/>
      <c r="N51" s="5"/>
    </row>
    <row r="52" spans="1:14" ht="15.75" customHeight="1">
      <c r="A52" s="25" t="s">
        <v>36</v>
      </c>
      <c r="B52" s="25"/>
      <c r="C52" s="25"/>
      <c r="D52" s="25"/>
      <c r="E52" s="25"/>
      <c r="F52" s="25"/>
      <c r="G52" s="28" t="s">
        <v>37</v>
      </c>
      <c r="H52" s="28"/>
      <c r="I52" s="13"/>
      <c r="J52" s="5"/>
      <c r="K52" s="5"/>
      <c r="L52" s="5"/>
      <c r="M52" s="5"/>
      <c r="N52" s="5"/>
    </row>
    <row r="53" spans="1:14">
      <c r="A53" s="25" t="s">
        <v>38</v>
      </c>
      <c r="B53" s="29"/>
      <c r="C53" s="29"/>
      <c r="D53" s="29"/>
      <c r="E53" s="29"/>
      <c r="F53" s="29"/>
      <c r="G53" s="28"/>
      <c r="H53" s="28"/>
      <c r="I53" s="5"/>
      <c r="J53" s="5"/>
      <c r="K53" s="5"/>
      <c r="L53" s="5"/>
      <c r="M53" s="5"/>
      <c r="N53" s="5"/>
    </row>
    <row r="54" spans="1:14">
      <c r="A54" s="4" t="s">
        <v>106</v>
      </c>
      <c r="B54" s="4" t="s">
        <v>107</v>
      </c>
      <c r="C54" s="4" t="s">
        <v>41</v>
      </c>
      <c r="D54" s="4" t="s">
        <v>42</v>
      </c>
      <c r="E54" s="4" t="s">
        <v>108</v>
      </c>
      <c r="F54" s="4" t="s">
        <v>44</v>
      </c>
      <c r="G54" s="5"/>
      <c r="H54" s="5"/>
      <c r="I54" s="5"/>
      <c r="J54" s="5"/>
      <c r="K54" s="5"/>
      <c r="L54" s="5"/>
      <c r="M54" s="5"/>
    </row>
    <row r="55" spans="1:14">
      <c r="A55" s="35" t="s">
        <v>49</v>
      </c>
      <c r="B55" s="35" t="s">
        <v>109</v>
      </c>
      <c r="C55" s="36" t="s">
        <v>110</v>
      </c>
      <c r="D55" s="35" t="s">
        <v>111</v>
      </c>
      <c r="E55" s="35" t="s">
        <v>112</v>
      </c>
      <c r="F55" s="35" t="s">
        <v>113</v>
      </c>
    </row>
    <row r="56" spans="1:14">
      <c r="A56" s="35" t="s">
        <v>55</v>
      </c>
      <c r="B56" s="35" t="s">
        <v>114</v>
      </c>
      <c r="C56" s="36" t="s">
        <v>110</v>
      </c>
      <c r="D56" s="35" t="s">
        <v>111</v>
      </c>
      <c r="E56" s="35" t="s">
        <v>115</v>
      </c>
      <c r="F56" s="35" t="s">
        <v>113</v>
      </c>
    </row>
    <row r="57" spans="1:14">
      <c r="A57" s="35" t="s">
        <v>59</v>
      </c>
      <c r="B57" s="35" t="s">
        <v>116</v>
      </c>
      <c r="C57" s="36" t="s">
        <v>110</v>
      </c>
      <c r="D57" s="35" t="s">
        <v>111</v>
      </c>
      <c r="E57" s="35" t="s">
        <v>117</v>
      </c>
      <c r="F57" s="35" t="s">
        <v>113</v>
      </c>
    </row>
    <row r="58" spans="1:14">
      <c r="A58" s="35" t="s">
        <v>62</v>
      </c>
      <c r="B58" s="35" t="s">
        <v>118</v>
      </c>
      <c r="C58" s="36" t="s">
        <v>110</v>
      </c>
      <c r="D58" s="35" t="s">
        <v>111</v>
      </c>
      <c r="E58" s="35" t="s">
        <v>119</v>
      </c>
      <c r="F58" s="35" t="s">
        <v>113</v>
      </c>
    </row>
    <row r="59" spans="1:14">
      <c r="A59" s="37" t="s">
        <v>120</v>
      </c>
      <c r="B59" s="37" t="s">
        <v>121</v>
      </c>
      <c r="C59" s="38" t="s">
        <v>110</v>
      </c>
      <c r="D59" s="37" t="s">
        <v>111</v>
      </c>
      <c r="E59" s="37" t="s">
        <v>122</v>
      </c>
      <c r="F59" s="37" t="s">
        <v>113</v>
      </c>
    </row>
    <row r="60" spans="1:14">
      <c r="A60" s="37" t="s">
        <v>123</v>
      </c>
      <c r="B60" s="37" t="s">
        <v>124</v>
      </c>
      <c r="C60" s="38" t="s">
        <v>110</v>
      </c>
      <c r="D60" s="37" t="s">
        <v>111</v>
      </c>
      <c r="E60" s="37" t="s">
        <v>125</v>
      </c>
      <c r="F60" s="37" t="s">
        <v>113</v>
      </c>
    </row>
    <row r="61" spans="1:14">
      <c r="A61" s="37" t="s">
        <v>126</v>
      </c>
      <c r="B61" s="37" t="s">
        <v>127</v>
      </c>
      <c r="C61" s="38" t="s">
        <v>110</v>
      </c>
      <c r="D61" s="37" t="s">
        <v>111</v>
      </c>
      <c r="E61" s="37" t="s">
        <v>128</v>
      </c>
      <c r="F61" s="37" t="s">
        <v>113</v>
      </c>
    </row>
    <row r="62" spans="1:14">
      <c r="A62" s="37" t="s">
        <v>129</v>
      </c>
      <c r="B62" s="37" t="s">
        <v>130</v>
      </c>
      <c r="C62" s="38" t="s">
        <v>110</v>
      </c>
      <c r="D62" s="37" t="s">
        <v>111</v>
      </c>
      <c r="E62" s="37" t="s">
        <v>131</v>
      </c>
      <c r="F62" s="37" t="s">
        <v>113</v>
      </c>
    </row>
    <row r="63" spans="1:14">
      <c r="A63" s="37" t="s">
        <v>132</v>
      </c>
      <c r="B63" s="37" t="s">
        <v>133</v>
      </c>
      <c r="C63" s="38" t="s">
        <v>110</v>
      </c>
      <c r="D63" s="37" t="s">
        <v>111</v>
      </c>
      <c r="E63" s="37" t="s">
        <v>134</v>
      </c>
      <c r="F63" s="37" t="s">
        <v>113</v>
      </c>
    </row>
    <row r="64" spans="1:14">
      <c r="A64" s="40" t="s">
        <v>135</v>
      </c>
      <c r="B64" s="35" t="s">
        <v>135</v>
      </c>
      <c r="C64" s="36" t="s">
        <v>110</v>
      </c>
      <c r="D64" s="35" t="s">
        <v>111</v>
      </c>
      <c r="E64" s="35" t="s">
        <v>136</v>
      </c>
      <c r="F64" s="35" t="s">
        <v>137</v>
      </c>
    </row>
    <row r="65" spans="1:6">
      <c r="A65" s="40" t="s">
        <v>66</v>
      </c>
      <c r="B65" s="35" t="s">
        <v>66</v>
      </c>
      <c r="C65" s="36" t="s">
        <v>110</v>
      </c>
      <c r="D65" s="35" t="s">
        <v>111</v>
      </c>
      <c r="E65" s="35" t="s">
        <v>138</v>
      </c>
      <c r="F65" s="35" t="s">
        <v>137</v>
      </c>
    </row>
    <row r="66" spans="1:6">
      <c r="A66" s="40" t="s">
        <v>72</v>
      </c>
      <c r="B66" s="35" t="s">
        <v>72</v>
      </c>
      <c r="C66" s="36" t="s">
        <v>110</v>
      </c>
      <c r="D66" s="35" t="s">
        <v>111</v>
      </c>
      <c r="E66" s="35" t="s">
        <v>139</v>
      </c>
      <c r="F66" s="35" t="s">
        <v>137</v>
      </c>
    </row>
    <row r="67" spans="1:6">
      <c r="A67" s="40" t="s">
        <v>76</v>
      </c>
      <c r="B67" s="35" t="s">
        <v>76</v>
      </c>
      <c r="C67" s="36" t="s">
        <v>110</v>
      </c>
      <c r="D67" s="35" t="s">
        <v>111</v>
      </c>
      <c r="E67" s="35" t="s">
        <v>140</v>
      </c>
      <c r="F67" s="35" t="s">
        <v>137</v>
      </c>
    </row>
    <row r="68" spans="1:6">
      <c r="A68" s="40" t="s">
        <v>79</v>
      </c>
      <c r="B68" s="35" t="s">
        <v>79</v>
      </c>
      <c r="C68" s="36" t="s">
        <v>110</v>
      </c>
      <c r="D68" s="35" t="s">
        <v>111</v>
      </c>
      <c r="E68" s="35" t="s">
        <v>141</v>
      </c>
      <c r="F68" s="35" t="s">
        <v>137</v>
      </c>
    </row>
    <row r="69" spans="1:6">
      <c r="A69" s="40" t="s">
        <v>82</v>
      </c>
      <c r="B69" s="35" t="s">
        <v>82</v>
      </c>
      <c r="C69" s="36" t="s">
        <v>110</v>
      </c>
      <c r="D69" s="35" t="s">
        <v>111</v>
      </c>
      <c r="E69" s="35" t="s">
        <v>142</v>
      </c>
      <c r="F69" s="35" t="s">
        <v>137</v>
      </c>
    </row>
    <row r="70" spans="1:6">
      <c r="A70" s="19"/>
      <c r="B70" s="6"/>
      <c r="C70" s="7"/>
      <c r="D70" s="6"/>
      <c r="E70" s="6"/>
      <c r="F70" s="6"/>
    </row>
    <row r="71" spans="1:6">
      <c r="A71" s="6"/>
      <c r="B71" s="6"/>
      <c r="C71" s="6"/>
      <c r="D71" s="6"/>
      <c r="E71" s="6"/>
      <c r="F71" s="6"/>
    </row>
    <row r="72" spans="1:6">
      <c r="A72" s="6"/>
      <c r="B72" s="6"/>
      <c r="C72" s="6"/>
      <c r="D72" s="6"/>
      <c r="E72" s="6"/>
      <c r="F72" s="6"/>
    </row>
    <row r="73" spans="1:6">
      <c r="A73" s="6"/>
      <c r="B73" s="6"/>
      <c r="C73" s="6"/>
      <c r="D73" s="6"/>
      <c r="E73" s="6"/>
      <c r="F73" s="6"/>
    </row>
    <row r="74" spans="1:6">
      <c r="A74" s="6"/>
      <c r="B74" s="6"/>
      <c r="C74" s="6"/>
      <c r="D74" s="6"/>
      <c r="E74" s="6"/>
      <c r="F74" s="6"/>
    </row>
    <row r="75" spans="1:6">
      <c r="A75" s="6"/>
      <c r="B75" s="6"/>
      <c r="C75" s="6"/>
      <c r="D75" s="6"/>
      <c r="E75" s="6"/>
      <c r="F75" s="6"/>
    </row>
    <row r="76" spans="1:6">
      <c r="A76" s="6"/>
      <c r="B76" s="6"/>
      <c r="C76" s="6"/>
      <c r="D76" s="6"/>
      <c r="E76" s="6"/>
      <c r="F76" s="6"/>
    </row>
    <row r="77" spans="1:6">
      <c r="A77" s="6"/>
      <c r="B77" s="6"/>
      <c r="C77" s="6"/>
      <c r="D77" s="6"/>
      <c r="E77" s="6"/>
      <c r="F77" s="6"/>
    </row>
    <row r="78" spans="1:6">
      <c r="A78" s="6"/>
      <c r="B78" s="6"/>
      <c r="C78" s="6"/>
      <c r="D78" s="6"/>
      <c r="E78" s="6"/>
      <c r="F78" s="6"/>
    </row>
    <row r="79" spans="1:6">
      <c r="A79" s="6"/>
      <c r="B79" s="6"/>
      <c r="C79" s="6"/>
      <c r="D79" s="6"/>
      <c r="E79" s="6"/>
      <c r="F79" s="6"/>
    </row>
    <row r="80" spans="1:6">
      <c r="A80" s="6"/>
      <c r="B80" s="6"/>
      <c r="C80" s="6"/>
      <c r="D80" s="6"/>
      <c r="E80" s="6"/>
      <c r="F80" s="6"/>
    </row>
    <row r="81" spans="1:6">
      <c r="A81" s="6"/>
      <c r="B81" s="6"/>
      <c r="C81" s="6"/>
      <c r="D81" s="6"/>
      <c r="E81" s="6"/>
      <c r="F81" s="6"/>
    </row>
    <row r="82" spans="1:6">
      <c r="A82" s="6"/>
      <c r="B82" s="6"/>
      <c r="C82" s="6"/>
      <c r="D82" s="6"/>
      <c r="E82" s="6"/>
      <c r="F82" s="6"/>
    </row>
    <row r="83" spans="1:6">
      <c r="A83" s="6"/>
      <c r="B83" s="6"/>
      <c r="C83" s="6"/>
      <c r="D83" s="6"/>
      <c r="E83" s="6"/>
      <c r="F83" s="6"/>
    </row>
    <row r="84" spans="1:6">
      <c r="A84" s="6"/>
      <c r="B84" s="6"/>
      <c r="C84" s="6"/>
      <c r="D84" s="6"/>
      <c r="E84" s="6"/>
      <c r="F84" s="6"/>
    </row>
    <row r="85" spans="1:6">
      <c r="A85" s="6"/>
      <c r="B85" s="6"/>
      <c r="C85" s="6"/>
      <c r="D85" s="6"/>
      <c r="E85" s="6"/>
      <c r="F85" s="6"/>
    </row>
    <row r="86" spans="1:6">
      <c r="A86" s="6"/>
      <c r="B86" s="6"/>
      <c r="C86" s="6"/>
      <c r="D86" s="6"/>
      <c r="E86" s="6"/>
      <c r="F86" s="6"/>
    </row>
    <row r="87" spans="1:6">
      <c r="A87" s="6"/>
      <c r="B87" s="6"/>
      <c r="C87" s="6"/>
      <c r="D87" s="6"/>
      <c r="E87" s="6"/>
      <c r="F87" s="6"/>
    </row>
    <row r="88" spans="1:6">
      <c r="A88" s="6"/>
      <c r="B88" s="6"/>
      <c r="C88" s="6"/>
      <c r="D88" s="6"/>
      <c r="E88" s="6"/>
      <c r="F88" s="6"/>
    </row>
    <row r="89" spans="1:6">
      <c r="A89" s="6"/>
      <c r="B89" s="6"/>
      <c r="C89" s="6"/>
      <c r="D89" s="6"/>
      <c r="E89" s="6"/>
      <c r="F89" s="6"/>
    </row>
    <row r="90" spans="1:6">
      <c r="A90" s="6"/>
      <c r="B90" s="6"/>
      <c r="C90" s="6"/>
      <c r="D90" s="6"/>
      <c r="E90" s="6"/>
      <c r="F90" s="6"/>
    </row>
    <row r="91" spans="1:6">
      <c r="A91" s="6"/>
      <c r="B91" s="6"/>
      <c r="C91" s="6"/>
      <c r="D91" s="6"/>
      <c r="E91" s="6"/>
      <c r="F91" s="6"/>
    </row>
    <row r="92" spans="1:6">
      <c r="A92" s="6"/>
      <c r="B92" s="6"/>
      <c r="C92" s="6"/>
      <c r="D92" s="6"/>
      <c r="E92" s="6"/>
      <c r="F92" s="6"/>
    </row>
    <row r="93" spans="1:6">
      <c r="A93" s="6"/>
      <c r="B93" s="6"/>
      <c r="C93" s="6"/>
      <c r="D93" s="6"/>
      <c r="E93" s="6"/>
      <c r="F93" s="6"/>
    </row>
    <row r="94" spans="1:6">
      <c r="A94" s="6"/>
      <c r="B94" s="6"/>
      <c r="C94" s="6"/>
      <c r="D94" s="6"/>
      <c r="E94" s="6"/>
      <c r="F94" s="6"/>
    </row>
    <row r="95" spans="1:6">
      <c r="A95" s="6"/>
      <c r="B95" s="6"/>
      <c r="C95" s="6"/>
      <c r="D95" s="6"/>
      <c r="E95" s="6"/>
      <c r="F95" s="6"/>
    </row>
    <row r="96" spans="1:6">
      <c r="A96" s="6"/>
      <c r="B96" s="6"/>
      <c r="C96" s="6"/>
      <c r="D96" s="6"/>
      <c r="E96" s="6"/>
      <c r="F96" s="6"/>
    </row>
    <row r="97" spans="1:6">
      <c r="A97" s="6"/>
      <c r="B97" s="6"/>
      <c r="C97" s="6"/>
      <c r="D97" s="6"/>
      <c r="E97" s="6"/>
      <c r="F97" s="6"/>
    </row>
    <row r="98" spans="1:6">
      <c r="A98" s="6"/>
      <c r="B98" s="6"/>
      <c r="C98" s="6"/>
      <c r="D98" s="6"/>
      <c r="E98" s="6"/>
      <c r="F98" s="6"/>
    </row>
    <row r="99" spans="1:6">
      <c r="A99" s="6"/>
      <c r="B99" s="6"/>
      <c r="C99" s="6"/>
      <c r="D99" s="6"/>
      <c r="E99" s="6"/>
      <c r="F99" s="6"/>
    </row>
    <row r="100" spans="1:6">
      <c r="A100" s="6"/>
      <c r="B100" s="6"/>
      <c r="C100" s="6"/>
      <c r="D100" s="6"/>
      <c r="E100" s="6"/>
      <c r="F100" s="6"/>
    </row>
    <row r="101" spans="1:6">
      <c r="A101" s="6"/>
      <c r="B101" s="6"/>
      <c r="C101" s="6"/>
      <c r="D101" s="6"/>
      <c r="E101" s="6"/>
      <c r="F101" s="6"/>
    </row>
    <row r="102" spans="1:6">
      <c r="A102" s="6"/>
      <c r="B102" s="6"/>
      <c r="C102" s="6"/>
      <c r="D102" s="6"/>
      <c r="E102" s="6"/>
      <c r="F102" s="6"/>
    </row>
    <row r="103" spans="1:6">
      <c r="A103" s="6"/>
      <c r="B103" s="6"/>
      <c r="C103" s="6"/>
      <c r="D103" s="6"/>
      <c r="E103" s="6"/>
      <c r="F103" s="6"/>
    </row>
    <row r="104" spans="1:6">
      <c r="A104" s="6"/>
      <c r="B104" s="6"/>
      <c r="C104" s="6"/>
      <c r="D104" s="6"/>
      <c r="E104" s="6"/>
      <c r="F104" s="6"/>
    </row>
    <row r="105" spans="1:6">
      <c r="A105" s="6"/>
      <c r="B105" s="6"/>
      <c r="C105" s="6"/>
      <c r="D105" s="6"/>
      <c r="E105" s="6"/>
      <c r="F105" s="6"/>
    </row>
    <row r="106" spans="1:6">
      <c r="A106" s="6"/>
      <c r="B106" s="6"/>
      <c r="C106" s="6"/>
      <c r="D106" s="6"/>
      <c r="E106" s="6"/>
      <c r="F106" s="6"/>
    </row>
    <row r="107" spans="1:6">
      <c r="A107" s="6"/>
      <c r="B107" s="6"/>
      <c r="C107" s="6"/>
      <c r="D107" s="6"/>
      <c r="E107" s="6"/>
      <c r="F107" s="6"/>
    </row>
    <row r="108" spans="1:6">
      <c r="A108" s="6"/>
      <c r="B108" s="6"/>
      <c r="C108" s="6"/>
      <c r="D108" s="6"/>
      <c r="E108" s="6"/>
      <c r="F108" s="6"/>
    </row>
    <row r="109" spans="1:6">
      <c r="A109" s="6"/>
      <c r="B109" s="6"/>
      <c r="C109" s="6"/>
      <c r="D109" s="6"/>
      <c r="E109" s="6"/>
      <c r="F109" s="6"/>
    </row>
    <row r="110" spans="1:6">
      <c r="A110" s="6"/>
      <c r="B110" s="6"/>
      <c r="C110" s="6"/>
      <c r="D110" s="6"/>
      <c r="E110" s="6"/>
      <c r="F110" s="6"/>
    </row>
    <row r="111" spans="1:6">
      <c r="A111" s="6"/>
      <c r="B111" s="6"/>
      <c r="C111" s="6"/>
      <c r="D111" s="6"/>
      <c r="E111" s="6"/>
      <c r="F111" s="6"/>
    </row>
    <row r="112" spans="1:6">
      <c r="A112" s="6"/>
      <c r="B112" s="6"/>
      <c r="C112" s="6"/>
      <c r="D112" s="6"/>
      <c r="E112" s="6"/>
      <c r="F112" s="6"/>
    </row>
    <row r="113" spans="1:6">
      <c r="A113" s="6"/>
      <c r="B113" s="6"/>
      <c r="C113" s="6"/>
      <c r="D113" s="6"/>
      <c r="E113" s="6"/>
      <c r="F113" s="6"/>
    </row>
    <row r="114" spans="1:6">
      <c r="A114" s="6"/>
      <c r="B114" s="6"/>
      <c r="C114" s="6"/>
      <c r="D114" s="6"/>
      <c r="E114" s="6"/>
      <c r="F114" s="6"/>
    </row>
    <row r="115" spans="1:6">
      <c r="A115" s="6"/>
      <c r="B115" s="6"/>
      <c r="C115" s="6"/>
      <c r="D115" s="6"/>
      <c r="E115" s="6"/>
      <c r="F115" s="6"/>
    </row>
    <row r="116" spans="1:6">
      <c r="A116" s="6"/>
      <c r="B116" s="6"/>
      <c r="C116" s="6"/>
      <c r="D116" s="6"/>
      <c r="E116" s="6"/>
      <c r="F116" s="6"/>
    </row>
    <row r="117" spans="1:6">
      <c r="A117" s="6"/>
      <c r="B117" s="6"/>
      <c r="C117" s="6"/>
      <c r="D117" s="6"/>
      <c r="E117" s="6"/>
      <c r="F117" s="6"/>
    </row>
    <row r="118" spans="1:6">
      <c r="A118" s="6"/>
      <c r="B118" s="6"/>
      <c r="C118" s="6"/>
      <c r="D118" s="6"/>
      <c r="E118" s="6"/>
      <c r="F118" s="6"/>
    </row>
    <row r="119" spans="1:6">
      <c r="A119" s="6"/>
      <c r="B119" s="6"/>
      <c r="C119" s="6"/>
      <c r="D119" s="6"/>
      <c r="E119" s="6"/>
      <c r="F119" s="6"/>
    </row>
    <row r="120" spans="1:6">
      <c r="A120" s="6"/>
      <c r="B120" s="6"/>
      <c r="C120" s="6"/>
      <c r="D120" s="6"/>
      <c r="E120" s="6"/>
      <c r="F120" s="6"/>
    </row>
    <row r="121" spans="1:6">
      <c r="A121" s="6"/>
      <c r="B121" s="6"/>
      <c r="C121" s="6"/>
      <c r="D121" s="6"/>
      <c r="E121" s="6"/>
      <c r="F121" s="6"/>
    </row>
    <row r="122" spans="1:6">
      <c r="A122" s="6"/>
      <c r="B122" s="6"/>
      <c r="C122" s="6"/>
      <c r="D122" s="6"/>
      <c r="E122" s="6"/>
      <c r="F122" s="6"/>
    </row>
    <row r="123" spans="1:6">
      <c r="A123" s="6"/>
      <c r="B123" s="6"/>
      <c r="C123" s="6"/>
      <c r="D123" s="6"/>
      <c r="E123" s="6"/>
      <c r="F123" s="6"/>
    </row>
    <row r="124" spans="1:6">
      <c r="A124" s="6"/>
      <c r="B124" s="6"/>
      <c r="C124" s="6"/>
      <c r="D124" s="6"/>
      <c r="E124" s="6"/>
      <c r="F124" s="6"/>
    </row>
    <row r="125" spans="1:6">
      <c r="A125" s="6"/>
      <c r="B125" s="6"/>
      <c r="C125" s="6"/>
      <c r="D125" s="6"/>
      <c r="E125" s="6"/>
      <c r="F125" s="6"/>
    </row>
    <row r="126" spans="1:6">
      <c r="A126" s="6"/>
      <c r="B126" s="6"/>
      <c r="C126" s="6"/>
      <c r="D126" s="6"/>
      <c r="E126" s="6"/>
      <c r="F126" s="6"/>
    </row>
    <row r="127" spans="1:6">
      <c r="A127" s="6"/>
      <c r="B127" s="6"/>
      <c r="C127" s="6"/>
      <c r="D127" s="6"/>
      <c r="E127" s="6"/>
      <c r="F127" s="6"/>
    </row>
    <row r="128" spans="1:6">
      <c r="A128" s="6"/>
      <c r="B128" s="6"/>
      <c r="C128" s="6"/>
      <c r="D128" s="6"/>
      <c r="E128" s="6"/>
      <c r="F128" s="6"/>
    </row>
    <row r="129" spans="1:6">
      <c r="A129" s="6"/>
      <c r="B129" s="6"/>
      <c r="C129" s="6"/>
      <c r="D129" s="6"/>
      <c r="E129" s="6"/>
      <c r="F129" s="6"/>
    </row>
    <row r="130" spans="1:6">
      <c r="A130" s="6"/>
      <c r="B130" s="6"/>
      <c r="C130" s="6"/>
      <c r="D130" s="6"/>
      <c r="E130" s="6"/>
      <c r="F130" s="6"/>
    </row>
    <row r="131" spans="1:6">
      <c r="A131" s="6"/>
      <c r="B131" s="6"/>
      <c r="C131" s="6"/>
      <c r="D131" s="6"/>
      <c r="E131" s="6"/>
      <c r="F131" s="6"/>
    </row>
    <row r="132" spans="1:6">
      <c r="A132" s="6"/>
      <c r="B132" s="6"/>
      <c r="C132" s="6"/>
      <c r="D132" s="6"/>
      <c r="E132" s="6"/>
      <c r="F132" s="6"/>
    </row>
    <row r="133" spans="1:6">
      <c r="A133" s="6"/>
      <c r="B133" s="6"/>
      <c r="C133" s="6"/>
      <c r="D133" s="6"/>
      <c r="E133" s="6"/>
      <c r="F133" s="6"/>
    </row>
    <row r="134" spans="1:6">
      <c r="A134" s="6"/>
      <c r="B134" s="6"/>
      <c r="C134" s="6"/>
      <c r="D134" s="6"/>
      <c r="E134" s="6"/>
      <c r="F134" s="6"/>
    </row>
    <row r="135" spans="1:6">
      <c r="A135" s="6"/>
      <c r="B135" s="6"/>
      <c r="C135" s="6"/>
      <c r="D135" s="6"/>
      <c r="E135" s="6"/>
      <c r="F135" s="6"/>
    </row>
    <row r="136" spans="1:6">
      <c r="A136" s="6"/>
      <c r="B136" s="6"/>
      <c r="C136" s="6"/>
      <c r="D136" s="6"/>
      <c r="E136" s="6"/>
      <c r="F136" s="6"/>
    </row>
    <row r="137" spans="1:6">
      <c r="A137" s="6"/>
      <c r="B137" s="6"/>
      <c r="C137" s="6"/>
      <c r="D137" s="6"/>
      <c r="E137" s="6"/>
      <c r="F137" s="6"/>
    </row>
    <row r="138" spans="1:6">
      <c r="A138" s="6"/>
      <c r="B138" s="6"/>
      <c r="C138" s="6"/>
      <c r="D138" s="6"/>
      <c r="E138" s="6"/>
      <c r="F138" s="6"/>
    </row>
    <row r="139" spans="1:6">
      <c r="A139" s="6"/>
      <c r="B139" s="6"/>
      <c r="C139" s="6"/>
      <c r="D139" s="6"/>
      <c r="E139" s="6"/>
      <c r="F139" s="6"/>
    </row>
    <row r="140" spans="1:6">
      <c r="A140" s="6"/>
      <c r="B140" s="6"/>
      <c r="C140" s="6"/>
      <c r="D140" s="6"/>
      <c r="E140" s="6"/>
      <c r="F140" s="6"/>
    </row>
    <row r="141" spans="1:6">
      <c r="A141" s="6"/>
      <c r="B141" s="6"/>
      <c r="C141" s="6"/>
      <c r="D141" s="6"/>
      <c r="E141" s="6"/>
      <c r="F141" s="6"/>
    </row>
    <row r="142" spans="1:6">
      <c r="A142" s="6"/>
      <c r="B142" s="6"/>
      <c r="C142" s="6"/>
      <c r="D142" s="6"/>
      <c r="E142" s="6"/>
      <c r="F142" s="6"/>
    </row>
    <row r="143" spans="1:6">
      <c r="A143" s="6"/>
      <c r="B143" s="6"/>
      <c r="C143" s="6"/>
      <c r="D143" s="6"/>
      <c r="E143" s="6"/>
      <c r="F143" s="6"/>
    </row>
    <row r="144" spans="1:6">
      <c r="A144" s="6"/>
      <c r="B144" s="6"/>
      <c r="C144" s="6"/>
      <c r="D144" s="6"/>
      <c r="E144" s="6"/>
      <c r="F144" s="6"/>
    </row>
    <row r="145" spans="1:6">
      <c r="A145" s="6"/>
      <c r="B145" s="6"/>
      <c r="C145" s="6"/>
      <c r="D145" s="6"/>
      <c r="E145" s="6"/>
      <c r="F145" s="6"/>
    </row>
    <row r="146" spans="1:6">
      <c r="A146" s="6"/>
      <c r="B146" s="6"/>
      <c r="C146" s="6"/>
      <c r="D146" s="6"/>
      <c r="E146" s="6"/>
      <c r="F146" s="6"/>
    </row>
    <row r="147" spans="1:6">
      <c r="A147" s="6"/>
      <c r="B147" s="6"/>
      <c r="C147" s="6"/>
      <c r="D147" s="6"/>
      <c r="E147" s="6"/>
      <c r="F147" s="6"/>
    </row>
    <row r="148" spans="1:6">
      <c r="A148" s="6"/>
      <c r="B148" s="6"/>
      <c r="C148" s="6"/>
      <c r="D148" s="6"/>
      <c r="E148" s="6"/>
      <c r="F148" s="6"/>
    </row>
    <row r="149" spans="1:6">
      <c r="A149" s="6"/>
      <c r="B149" s="6"/>
      <c r="C149" s="6"/>
      <c r="D149" s="6"/>
      <c r="E149" s="6"/>
      <c r="F149" s="6"/>
    </row>
    <row r="150" spans="1:6">
      <c r="A150" s="6"/>
      <c r="B150" s="6"/>
      <c r="C150" s="6"/>
      <c r="D150" s="6"/>
      <c r="E150" s="6"/>
      <c r="F150" s="6"/>
    </row>
    <row r="151" spans="1:6">
      <c r="A151" s="6"/>
      <c r="B151" s="6"/>
      <c r="C151" s="6"/>
      <c r="D151" s="6"/>
      <c r="E151" s="6"/>
      <c r="F151" s="6"/>
    </row>
    <row r="152" spans="1:6">
      <c r="A152" s="6"/>
      <c r="B152" s="6"/>
      <c r="C152" s="6"/>
      <c r="D152" s="6"/>
      <c r="E152" s="6"/>
      <c r="F152" s="6"/>
    </row>
    <row r="153" spans="1:6">
      <c r="A153" s="6"/>
      <c r="B153" s="6"/>
      <c r="C153" s="6"/>
      <c r="D153" s="6"/>
      <c r="E153" s="6"/>
      <c r="F153" s="6"/>
    </row>
    <row r="154" spans="1:6">
      <c r="A154" s="6"/>
      <c r="B154" s="6"/>
      <c r="C154" s="6"/>
      <c r="D154" s="6"/>
      <c r="E154" s="6"/>
      <c r="F154" s="6"/>
    </row>
    <row r="155" spans="1:6">
      <c r="A155" s="6"/>
      <c r="B155" s="6"/>
      <c r="C155" s="6"/>
      <c r="D155" s="6"/>
      <c r="E155" s="6"/>
      <c r="F155" s="6"/>
    </row>
    <row r="156" spans="1:6">
      <c r="A156" s="6"/>
      <c r="B156" s="6"/>
      <c r="C156" s="6"/>
      <c r="D156" s="6"/>
      <c r="E156" s="6"/>
      <c r="F156" s="6"/>
    </row>
    <row r="157" spans="1:6">
      <c r="A157" s="6"/>
      <c r="B157" s="6"/>
      <c r="C157" s="6"/>
      <c r="D157" s="6"/>
      <c r="E157" s="6"/>
      <c r="F157" s="6"/>
    </row>
    <row r="158" spans="1:6">
      <c r="A158" s="6"/>
      <c r="B158" s="6"/>
      <c r="C158" s="6"/>
      <c r="D158" s="6"/>
      <c r="E158" s="6"/>
      <c r="F158" s="6"/>
    </row>
    <row r="159" spans="1:6">
      <c r="A159" s="6"/>
      <c r="B159" s="6"/>
      <c r="C159" s="6"/>
      <c r="D159" s="6"/>
      <c r="E159" s="6"/>
      <c r="F159" s="6"/>
    </row>
    <row r="160" spans="1:6">
      <c r="A160" s="6"/>
      <c r="B160" s="6"/>
      <c r="C160" s="6"/>
      <c r="D160" s="6"/>
      <c r="E160" s="6"/>
      <c r="F160" s="6"/>
    </row>
    <row r="161" spans="1:6">
      <c r="A161" s="6"/>
      <c r="B161" s="6"/>
      <c r="C161" s="6"/>
      <c r="D161" s="6"/>
      <c r="E161" s="6"/>
      <c r="F161" s="6"/>
    </row>
    <row r="162" spans="1:6">
      <c r="A162" s="6"/>
      <c r="B162" s="6"/>
      <c r="C162" s="6"/>
      <c r="D162" s="6"/>
      <c r="E162" s="6"/>
      <c r="F162" s="6"/>
    </row>
    <row r="163" spans="1:6">
      <c r="A163" s="6"/>
      <c r="B163" s="6"/>
      <c r="C163" s="6"/>
      <c r="D163" s="6"/>
      <c r="E163" s="6"/>
      <c r="F163" s="6"/>
    </row>
    <row r="164" spans="1:6">
      <c r="A164" s="6"/>
      <c r="B164" s="6"/>
      <c r="C164" s="6"/>
      <c r="D164" s="6"/>
      <c r="E164" s="6"/>
      <c r="F164" s="6"/>
    </row>
    <row r="165" spans="1:6">
      <c r="A165" s="6"/>
      <c r="B165" s="6"/>
      <c r="C165" s="6"/>
      <c r="D165" s="6"/>
      <c r="E165" s="6"/>
      <c r="F165" s="6"/>
    </row>
    <row r="166" spans="1:6">
      <c r="A166" s="6"/>
      <c r="B166" s="6"/>
      <c r="C166" s="6"/>
      <c r="D166" s="6"/>
      <c r="E166" s="6"/>
      <c r="F166" s="6"/>
    </row>
    <row r="167" spans="1:6">
      <c r="A167" s="6"/>
      <c r="B167" s="6"/>
      <c r="C167" s="6"/>
      <c r="D167" s="6"/>
      <c r="E167" s="6"/>
      <c r="F167" s="6"/>
    </row>
    <row r="168" spans="1:6">
      <c r="A168" s="6"/>
      <c r="B168" s="6"/>
      <c r="C168" s="6"/>
      <c r="D168" s="6"/>
      <c r="E168" s="6"/>
      <c r="F168" s="6"/>
    </row>
    <row r="169" spans="1:6">
      <c r="A169" s="6"/>
      <c r="B169" s="6"/>
      <c r="C169" s="6"/>
      <c r="D169" s="6"/>
      <c r="E169" s="6"/>
      <c r="F169" s="6"/>
    </row>
    <row r="170" spans="1:6">
      <c r="A170" s="6"/>
      <c r="B170" s="6"/>
      <c r="C170" s="6"/>
      <c r="D170" s="6"/>
      <c r="E170" s="6"/>
      <c r="F170" s="6"/>
    </row>
    <row r="171" spans="1:6">
      <c r="A171" s="6"/>
      <c r="B171" s="6"/>
      <c r="C171" s="6"/>
      <c r="D171" s="6"/>
      <c r="E171" s="6"/>
      <c r="F171" s="6"/>
    </row>
    <row r="172" spans="1:6">
      <c r="A172" s="6"/>
      <c r="B172" s="6"/>
      <c r="C172" s="6"/>
      <c r="D172" s="6"/>
      <c r="E172" s="6"/>
      <c r="F172" s="6"/>
    </row>
    <row r="173" spans="1:6">
      <c r="A173" s="6"/>
      <c r="B173" s="6"/>
      <c r="C173" s="6"/>
      <c r="D173" s="6"/>
      <c r="E173" s="6"/>
      <c r="F173" s="6"/>
    </row>
    <row r="174" spans="1:6">
      <c r="A174" s="6"/>
      <c r="B174" s="6"/>
      <c r="C174" s="6"/>
      <c r="D174" s="6"/>
      <c r="E174" s="6"/>
      <c r="F174" s="6"/>
    </row>
    <row r="175" spans="1:6">
      <c r="A175" s="6"/>
      <c r="B175" s="6"/>
      <c r="C175" s="6"/>
      <c r="D175" s="6"/>
      <c r="E175" s="6"/>
      <c r="F175" s="6"/>
    </row>
    <row r="176" spans="1:6">
      <c r="A176" s="6"/>
      <c r="B176" s="6"/>
      <c r="C176" s="6"/>
      <c r="D176" s="6"/>
      <c r="E176" s="6"/>
      <c r="F176" s="6"/>
    </row>
    <row r="177" spans="1:6">
      <c r="A177" s="6"/>
      <c r="B177" s="6"/>
      <c r="C177" s="6"/>
      <c r="D177" s="6"/>
      <c r="E177" s="6"/>
      <c r="F177" s="6"/>
    </row>
    <row r="178" spans="1:6">
      <c r="A178" s="6"/>
      <c r="B178" s="6"/>
      <c r="C178" s="6"/>
      <c r="D178" s="6"/>
      <c r="E178" s="6"/>
      <c r="F178" s="6"/>
    </row>
    <row r="179" spans="1:6">
      <c r="A179" s="6"/>
      <c r="B179" s="6"/>
      <c r="C179" s="6"/>
      <c r="D179" s="6"/>
      <c r="E179" s="6"/>
      <c r="F179" s="6"/>
    </row>
    <row r="180" spans="1:6">
      <c r="A180" s="6"/>
      <c r="B180" s="6"/>
      <c r="C180" s="6"/>
      <c r="D180" s="6"/>
      <c r="E180" s="6"/>
      <c r="F180" s="6"/>
    </row>
    <row r="181" spans="1:6">
      <c r="A181" s="6"/>
      <c r="B181" s="6"/>
      <c r="C181" s="6"/>
      <c r="D181" s="6"/>
      <c r="E181" s="6"/>
      <c r="F181" s="6"/>
    </row>
    <row r="182" spans="1:6">
      <c r="A182" s="6"/>
      <c r="B182" s="6"/>
      <c r="C182" s="6"/>
      <c r="D182" s="6"/>
      <c r="E182" s="6"/>
      <c r="F182" s="6"/>
    </row>
    <row r="183" spans="1:6">
      <c r="A183" s="6"/>
      <c r="B183" s="6"/>
      <c r="C183" s="6"/>
      <c r="D183" s="6"/>
      <c r="E183" s="6"/>
      <c r="F183" s="6"/>
    </row>
    <row r="184" spans="1:6">
      <c r="A184" s="6"/>
      <c r="B184" s="6"/>
      <c r="C184" s="6"/>
      <c r="D184" s="6"/>
      <c r="E184" s="6"/>
      <c r="F184" s="6"/>
    </row>
  </sheetData>
  <mergeCells count="1">
    <mergeCell ref="E7:I10"/>
  </mergeCells>
  <dataValidations count="50">
    <dataValidation allowBlank="1" showInputMessage="1" showErrorMessage="1" promptTitle="Date" prompt="Please Enter Date in the format: DD.MM.YYYY" sqref="C2" xr:uid="{00000000-0002-0000-0300-000000000000}">
      <formula1>0</formula1>
      <formula2>0</formula2>
    </dataValidation>
    <dataValidation allowBlank="1" showInputMessage="1" showErrorMessage="1" promptTitle="Project ID" prompt="Project ID should be in the format: SCCXXXX where XXXX is a 4 digit number_x000a__x000a_Leading Zeros should be entered (eg. SCC0022)_x000a__x000a_Please enter project ID between 0001 and 0250" sqref="A2" xr:uid="{00000000-0002-0000-0300-000001000000}">
      <formula1>0</formula1>
      <formula2>0</formula2>
    </dataValidation>
    <dataValidation allowBlank="1" showInputMessage="1" showErrorMessage="1" promptTitle="Project Title " prompt="Enter the title of your project. " sqref="A11" xr:uid="{00000000-0002-0000-0300-000002000000}">
      <formula1>0</formula1>
      <formula2>0</formula2>
    </dataValidation>
    <dataValidation allowBlank="1" showInputMessage="1" showErrorMessage="1" promptTitle="User Email " prompt="Enter the Email of the user" sqref="A10" xr:uid="{00000000-0002-0000-0300-000003000000}">
      <formula1>0</formula1>
      <formula2>0</formula2>
    </dataValidation>
    <dataValidation allowBlank="1" showInputMessage="1" showErrorMessage="1" promptTitle="User " prompt="Enter the name and surname of the user in the format Name, Surname" sqref="A9" xr:uid="{00000000-0002-0000-0300-000004000000}">
      <formula1>0</formula1>
      <formula2>0</formula2>
    </dataValidation>
    <dataValidation allowBlank="1" showInputMessage="1" showErrorMessage="1" promptTitle="Principal Investigator " prompt="Enter the name and surename of the PI in the following format: _x000a_Name, Surname" sqref="A6 A8" xr:uid="{00000000-0002-0000-0300-000005000000}">
      <formula1>0</formula1>
      <formula2>0</formula2>
    </dataValidation>
    <dataValidation type="custom" allowBlank="1" showInputMessage="1" showErrorMessage="1" errorTitle="Project ID" error="Project ID should be filled by the project manager._x000a__x000a_Format: SCCXXXX were XXXX is a 4 digit number." sqref="A3" xr:uid="{00000000-0002-0000-0300-000006000000}">
      <formula1>EXACT(LEFT(A3,3),"SCC")</formula1>
      <formula2>0</formula2>
    </dataValidation>
    <dataValidation allowBlank="1" showInputMessage="1" showErrorMessage="1" promptTitle="Work package" prompt="Enter the number of the work package" sqref="B2" xr:uid="{00000000-0002-0000-0300-000007000000}">
      <formula1>0</formula1>
      <formula2>0</formula2>
    </dataValidation>
    <dataValidation allowBlank="1" showInputMessage="1" showErrorMessage="1" promptTitle="Principal Investigator Email" prompt="Enter the Email of the PI" sqref="A7" xr:uid="{00000000-0002-0000-0300-000008000000}">
      <formula1>0</formula1>
      <formula2>0</formula2>
    </dataValidation>
    <dataValidation allowBlank="1" showInputMessage="1" showErrorMessage="1" promptTitle="Protocol" prompt="Enter the name of the protocol which should be performed" sqref="D2" xr:uid="{00000000-0002-0000-0300-000009000000}">
      <formula1>0</formula1>
      <formula2>0</formula2>
    </dataValidation>
    <dataValidation allowBlank="1" showInputMessage="1" showErrorMessage="1" promptTitle="Feature Type" prompt="The FASTQ data will be interpreted using the rows from the feature reference file that have a ‘feature_type’ that matches this library_type. This field is case-sensitive, and must match a valid library type as described in the Library / Feature Types sect" sqref="F54" xr:uid="{00000000-0002-0000-0300-00000A000000}">
      <formula1>0</formula1>
      <formula2>0</formula2>
    </dataValidation>
    <dataValidation allowBlank="1" showInputMessage="1" showErrorMessage="1" promptTitle="Sequence" prompt="Nucleotide barcode sequence associated with this feature. E.g., antibody barcode or sgRNA protospacer sequence." sqref="E54" xr:uid="{00000000-0002-0000-0300-00000B000000}">
      <formula1>0</formula1>
      <formula2>0</formula2>
    </dataValidation>
    <dataValidation allowBlank="1" showInputMessage="1" showErrorMessage="1" promptTitle="Pattern" prompt="Specifies how to extract the Feature Barcode sequence from the read. See the Barcode Extraction Pattern section at https://support.10xgenomics.com/single-cell-gene-expression/software/pipelines/latest/using/feature-bc-analysis#pattern" sqref="D54" xr:uid="{00000000-0002-0000-0300-00000C000000}">
      <formula1>0</formula1>
      <formula2>0</formula2>
    </dataValidation>
    <dataValidation allowBlank="1" showInputMessage="1" showErrorMessage="1" promptTitle="Read" prompt="Specifies which RNA sequencing read contains the Feature Barcode sequence. Must be R1 or R2. Note: in most cases R2 is the correct read._x000a_" sqref="C54" xr:uid="{00000000-0002-0000-0300-00000D000000}">
      <formula1>0</formula1>
      <formula2>0</formula2>
    </dataValidation>
    <dataValidation allowBlank="1" showInputMessage="1" showErrorMessage="1" promptTitle="ID" prompt="Unique ID for this feature. Must not contain whitespace, quote or comma characters. Each ID must be unique and must not collide with a gene identifier from the transcriptome." sqref="A54" xr:uid="{00000000-0002-0000-0300-00000E000000}">
      <formula1>0</formula1>
      <formula2>0</formula2>
    </dataValidation>
    <dataValidation allowBlank="1" showInputMessage="1" showErrorMessage="1" promptTitle="Desired cell number" prompt="Input here the desired cell number. Maximum allowed currenlty is 30,000. _x000a_" sqref="G17" xr:uid="{00000000-0002-0000-0300-00000F000000}">
      <formula1>0</formula1>
      <formula2>0</formula2>
    </dataValidation>
    <dataValidation allowBlank="1" showInputMessage="1" showErrorMessage="1" promptTitle="Volume" prompt="Indicate here the volume of the pool in uL. " sqref="E17" xr:uid="{00000000-0002-0000-0300-000010000000}">
      <formula1>0</formula1>
      <formula2>0</formula2>
    </dataValidation>
    <dataValidation allowBlank="1" showInputMessage="1" showErrorMessage="1" promptTitle="Sample Type" prompt="Either Cells or Nuclei." sqref="L17" xr:uid="{00000000-0002-0000-0300-000011000000}">
      <formula1>0</formula1>
      <formula2>0</formula2>
    </dataValidation>
    <dataValidation allowBlank="1" showInputMessage="1" showErrorMessage="1" promptTitle="Pool Concentration" prompt="Input here the concentration in cells/uL  for the corresponding pool." sqref="D17" xr:uid="{00000000-0002-0000-0300-000012000000}">
      <formula1>0</formula1>
      <formula2>0</formula2>
    </dataValidation>
    <dataValidation allowBlank="1" showInputMessage="1" showErrorMessage="1" promptTitle="Sample Pool" prompt="Enter a unique number from 1-10 for each pool." sqref="B17" xr:uid="{00000000-0002-0000-0300-000013000000}">
      <formula1>0</formula1>
      <formula2>0</formula2>
    </dataValidation>
    <dataValidation allowBlank="1" showInputMessage="1" showErrorMessage="1" promptTitle="Name" prompt="Human-readable name for this feature. Must not contain whitespace. This name will be displayed in Loupe Browser." sqref="B54" xr:uid="{00000000-0002-0000-0300-000014000000}">
      <formula1>0</formula1>
      <formula2>0</formula2>
    </dataValidation>
    <dataValidation allowBlank="1" showInputMessage="1" showErrorMessage="1" promptTitle="Cell Type" prompt="Specify the type of cells used (e.g., HEK 293, MFC7) or the tissue (e.g., kidney, spleen) from which the cells are derived." sqref="M17" xr:uid="{00000000-0002-0000-0300-000015000000}">
      <formula1>0</formula1>
      <formula2>0</formula2>
    </dataValidation>
    <dataValidation allowBlank="1" showInputMessage="1" showErrorMessage="1" promptTitle="Description" prompt="Description of the sample or condition. " sqref="N17" xr:uid="{00000000-0002-0000-0300-000016000000}">
      <formula1>0</formula1>
      <formula2>0</formula2>
    </dataValidation>
    <dataValidation type="custom" allowBlank="1" showInputMessage="1" showErrorMessage="1" errorTitle="Date format not correct" error="Please Enter Date in the format: DD.MM.YYYY" sqref="B3:D3" xr:uid="{00000000-0002-0000-0300-000017000000}">
      <formula1>AND(EXACT(MID(B3,3,1),"."),EXACT(MID(B3,6,1),"."),INT(LEFT(B3,2)),INT(MID(B3,4,2)),INT(RIGHT(B3,4)))</formula1>
      <formula2>0</formula2>
    </dataValidation>
    <dataValidation allowBlank="1" showInputMessage="1" showErrorMessage="1" promptTitle="CMO" sqref="J18:J47" xr:uid="{00000000-0002-0000-0300-000018000000}">
      <formula1>0</formula1>
      <formula2>0</formula2>
    </dataValidation>
    <dataValidation type="decimal" operator="greaterThan" allowBlank="1" showInputMessage="1" showErrorMessage="1" error="Only numbers allowed" sqref="E18:F47 E55:F70" xr:uid="{00000000-0002-0000-0300-000019000000}">
      <formula1>0</formula1>
      <formula2>0</formula2>
    </dataValidation>
    <dataValidation type="whole" allowBlank="1" showInputMessage="1" showErrorMessage="1" sqref="B18:B47 B55:B70" xr:uid="{00000000-0002-0000-0300-00001A000000}">
      <formula1>1</formula1>
      <formula2>10</formula2>
    </dataValidation>
    <dataValidation type="decimal" operator="greaterThan" allowBlank="1" showInputMessage="1" showErrorMessage="1" error="Only numbers are allowed._x000a__x000a__x000a_" sqref="D18:D47 D55:D70" xr:uid="{00000000-0002-0000-0300-00001B000000}">
      <formula1>0</formula1>
      <formula2>0</formula2>
    </dataValidation>
    <dataValidation type="whole" allowBlank="1" showInputMessage="1" showErrorMessage="1" errorTitle="Target Cell Number" error="Number too big._x000a__x000a_Currently, the maximum target cell number allowed is 30,000" sqref="G18:G32 G33:H47" xr:uid="{00000000-0002-0000-0300-00001C000000}">
      <formula1>1</formula1>
      <formula2>30000</formula2>
    </dataValidation>
    <dataValidation allowBlank="1" showInputMessage="1" showErrorMessage="1" promptTitle="Species" prompt="Please specify here the Species/Organism of origin of the Tissue/Organ/Cell used_x000a__x000a_Please contact us, if your species of interest is not among the list_x000a_" sqref="K17" xr:uid="{00000000-0002-0000-0300-00001D000000}">
      <formula1>0</formula1>
      <formula2>0</formula2>
    </dataValidation>
    <dataValidation allowBlank="1" showInputMessage="1" showErrorMessage="1" promptTitle="HTO or CMO" prompt="Input here the id of the CMO or HTO used for this sample, If any._x000a__x000a_If multiple CMOs were used for one sample, please enter them as follows: CMO301|CMO302 _x000a__x000a_Please also fill the corresponding information in the features table below" sqref="J17" xr:uid="{00000000-0002-0000-0300-00001E000000}">
      <formula1>0</formula1>
      <formula2>0</formula2>
    </dataValidation>
    <dataValidation allowBlank="1" showInputMessage="1" showErrorMessage="1" promptTitle="Ratio" prompt="Enter the ratio used for pooling the samples. It is recommend to use equal pooling ratios. _x000a_See the sheet &quot;Service Request Example&quot; for an example of how to enter the ratio.  _x000a_" sqref="C17" xr:uid="{00000000-0002-0000-0300-00001F000000}">
      <formula1>0</formula1>
      <formula2>0</formula2>
    </dataValidation>
    <dataValidation type="list" allowBlank="1" showInputMessage="1" showErrorMessage="1" sqref="K18:K47" xr:uid="{00000000-0002-0000-0300-000020000000}">
      <formula1>"Human,Mouse,Rat,Pig"</formula1>
      <formula2>0</formula2>
    </dataValidation>
    <dataValidation type="list" allowBlank="1" showInputMessage="1" showErrorMessage="1" sqref="L18:L47" xr:uid="{00000000-0002-0000-0300-000021000000}">
      <formula1>"Cells,Nuclei"</formula1>
      <formula2>0</formula2>
    </dataValidation>
    <dataValidation allowBlank="1" showInputMessage="1" showErrorMessage="1" promptTitle="Sample name" prompt="Please give clear names to your samples._x000a_-No space or special characters allowed_x000a_-Two to 15 characters long_x000a_-Should not start by a number_x000a_-Should be unique to each sample_x000a_" sqref="A17" xr:uid="{00000000-0002-0000-0300-000022000000}">
      <formula1>0</formula1>
      <formula2>0</formula2>
    </dataValidation>
    <dataValidation type="custom" allowBlank="1" showInputMessage="1" showErrorMessage="1" sqref="A18:A32 A55:A69" xr:uid="{00000000-0002-0000-0300-000023000000}">
      <formula1>AND(NOT(ISNUMBER(VALUE(LEFT(A19,1)))),AND(LEN(A19)&gt;=2,LEN(A19)&lt;=15),A19=SUBSTITUTE(A19," ",""),COUNTIF($A19:$A36,A19)=1,ISNUMBER(SUMPRODUCT(SEARCH(MID(A19,ROW(INDIRECT("1:"&amp;LEN(A19))),1),allowed))))</formula1>
      <formula2>0</formula2>
    </dataValidation>
    <dataValidation type="custom" allowBlank="1" showInputMessage="1" showErrorMessage="1" sqref="A33:A47 A70" xr:uid="{00000000-0002-0000-0300-000024000000}">
      <formula1>AND(NOT(ISNUMBER(VALUE(LEFT(A34,1)))),AND(LEN(A34)&gt;=2,LEN(A34)&lt;=15),A34=SUBSTITUTE(A34," ",""),COUNTIF($A34:$A53,A34)=1,ISNUMBER(SUMPRODUCT(SEARCH(MID(A34,ROW(INDIRECT("1:"&amp;LEN(A34))),1),allowed))))</formula1>
      <formula2>0</formula2>
    </dataValidation>
    <dataValidation allowBlank="1" showInputMessage="1" showErrorMessage="1" promptTitle="Cell count" prompt="Indicate here the number of cells of the pool." sqref="F17" xr:uid="{00000000-0002-0000-0300-000025000000}">
      <formula1>0</formula1>
      <formula2>0</formula2>
    </dataValidation>
    <dataValidation allowBlank="1" showInputMessage="1" showErrorMessage="1" promptTitle="Target reads per cell " prompt="Input here the desired number of reads per cell." sqref="H17" xr:uid="{00000000-0002-0000-0300-000026000000}">
      <formula1>0</formula1>
      <formula2>0</formula2>
    </dataValidation>
    <dataValidation allowBlank="1" showInputMessage="1" showErrorMessage="1" promptTitle="Desired number of reads per sample" prompt="Input here the desired number of reads per sample._x000a__x000a_" sqref="I17" xr:uid="{00000000-0002-0000-0300-000027000000}">
      <formula1>0</formula1>
      <formula2>0</formula2>
    </dataValidation>
    <dataValidation type="custom" allowBlank="1" showInputMessage="1" showErrorMessage="1" errorTitle="Not a valid Email " error="Enter a valid Email." sqref="B10:C10" xr:uid="{00000000-0002-0000-0300-000028000000}">
      <formula1>AND(IFERROR(FIND(".",B9),0),IFERROR(FIND(".",B9,FIND("@",B9)),0))</formula1>
      <formula2>0</formula2>
    </dataValidation>
    <dataValidation type="custom" allowBlank="1" showInputMessage="1" showErrorMessage="1" errorTitle=" " sqref="E71:E184" xr:uid="{00000000-0002-0000-0300-000029000000}">
      <formula1>AND(COUNTIF($E55:$E86,E55)=1,ISNUMBER(SUMPRODUCT(SEARCH(MID(E55,ROW(INDIRECT("1:"&amp;LEN(E55))),1),"ATGCN"))))</formula1>
      <formula2>0</formula2>
    </dataValidation>
    <dataValidation type="custom" allowBlank="1" showInputMessage="1" showErrorMessage="1" error="Should be unique. _x000a_Should not contain spaces or special characters._x000a_Should contain more than three characters._x000a_Should not start with a number. " sqref="A71:A184" xr:uid="{00000000-0002-0000-0300-00002A000000}">
      <formula1>AND(NOT(ISNUMBER(VALUE(LEFT(A55,1)))),AND(LEN(A55)&gt;=2,LEN(A55)&lt;=16),A55=SUBSTITUTE(A55," ",""),COUNTIF($A55:$A89,A55)=1,ISNUMBER(SUMPRODUCT(SEARCH(MID(A55,ROW(INDIRECT("1:"&amp;LEN(A55))),1),allowed))))</formula1>
      <formula2>0</formula2>
    </dataValidation>
    <dataValidation type="custom" allowBlank="1" showInputMessage="1" showErrorMessage="1" error="Should be unique. _x000a_Should not contain spaces. _x000a_Should not start with a number. " sqref="B71:B184" xr:uid="{00000000-0002-0000-0300-00002B000000}">
      <formula1>AND(NOT(ISNUMBER(VALUE(LEFT(B55,1)))),AND(LEN(B55)&gt;=2,LEN(B55)&lt;=16),B55=SUBSTITUTE(B55," ",""),COUNTIF($B55:$B86,B55)=1)</formula1>
      <formula2>0</formula2>
    </dataValidation>
    <dataValidation type="list" allowBlank="1" showInputMessage="1" showErrorMessage="1" sqref="C71:C184" xr:uid="{00000000-0002-0000-0300-00002C000000}">
      <formula1>"R1,R2"</formula1>
      <formula2>0</formula2>
    </dataValidation>
    <dataValidation type="list" allowBlank="1" showInputMessage="1" showErrorMessage="1" sqref="F71:F184" xr:uid="{00000000-0002-0000-0300-00002D000000}">
      <formula1>"Antibody Capture,Multiplexing Capture"</formula1>
      <formula2>0</formula2>
    </dataValidation>
    <dataValidation type="whole" allowBlank="1" showInputMessage="1" showErrorMessage="1" errorTitle="Target Cell Number" error="Number too big._x000a__x000a_Currently, the maximum target cell number allowed is 30,000" sqref="H18:H32" xr:uid="{00000000-0002-0000-0300-00002E000000}">
      <formula1>5000</formula1>
      <formula2>70000</formula2>
    </dataValidation>
    <dataValidation allowBlank="1" showInputMessage="1" showErrorMessage="1" promptTitle="Reference Genome" prompt="Reference genome accession to be used for QC analysis with Cell Ranger. No custom genomes. For human and mouse current Cell Ranger genome versions are used." sqref="A13" xr:uid="{F1C50231-594F-43DB-AD42-B028ED6156BE}"/>
    <dataValidation allowBlank="1" showInputMessage="1" showErrorMessage="1" promptTitle="Patient-derieved material" prompt="If your sample is patient-derived, indicate &quot;yes&quot; or &quot;no&quot;." sqref="A12" xr:uid="{31C3F3B2-AF73-4E29-BA0D-90582A8D8755}"/>
    <dataValidation type="whole" allowBlank="1" showInputMessage="1" showErrorMessage="1" errorTitle="Target reads per sample" error="Number too big._x000a__x000a_Currently, the maximum target reads per sample is 10,000,000,000" sqref="I18:I47" xr:uid="{61D83144-F07A-4876-9E9C-C92F39DC3A43}">
      <formula1>1</formula1>
      <formula2>10000000000</formula2>
    </dataValidation>
  </dataValidations>
  <hyperlinks>
    <hyperlink ref="G52" r:id="rId1" xr:uid="{050D9404-7F9D-4A59-AE3F-3370D349736A}"/>
  </hyperlinks>
  <pageMargins left="0.7" right="0.7" top="0.75" bottom="0.75" header="0.51180555555555496" footer="0.51180555555555496"/>
  <pageSetup paperSize="9" scale="40" firstPageNumber="0" pageOrder="overThenDown" orientation="portrait" horizontalDpi="300" verticalDpi="300"/>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Service Request Template</vt:lpstr>
      <vt:lpstr>Print out</vt:lpstr>
      <vt:lpstr>Service Request Example</vt:lpstr>
      <vt:lpstr>'Service Request Example'!allowed</vt:lpstr>
      <vt:lpstr>'Service Request Template'!allowed</vt:lpstr>
      <vt:lpstr>'Service Request Example'!allowed1</vt:lpstr>
      <vt:lpstr>'Service Request Template'!allowed1</vt:lpstr>
      <vt:lpstr>'Print out'!Print_Area</vt:lpstr>
      <vt:lpstr>'Service Request Example'!Print_Area</vt:lpstr>
      <vt:lpstr>'Service Request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Khoueiry</dc:creator>
  <dc:description/>
  <cp:lastModifiedBy>Sophie Reichert</cp:lastModifiedBy>
  <cp:revision>19</cp:revision>
  <cp:lastPrinted>2023-03-29T06:41:36Z</cp:lastPrinted>
  <dcterms:created xsi:type="dcterms:W3CDTF">2022-02-07T14:34:01Z</dcterms:created>
  <dcterms:modified xsi:type="dcterms:W3CDTF">2024-06-25T14:00:27Z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